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476" windowHeight="9432" activeTab="1"/>
  </bookViews>
  <sheets>
    <sheet name="Nomenclador 3ro y4to 2015" sheetId="1" r:id="rId1"/>
    <sheet name="Estrategia Nomenclador 2016" sheetId="2" r:id="rId2"/>
    <sheet name="Hoja2" sheetId="3" r:id="rId3"/>
    <sheet name="Hoja3" sheetId="4" r:id="rId4"/>
  </sheets>
  <definedNames>
    <definedName name="_xlnm.Print_Area" localSheetId="1">'Estrategia Nomenclador 2016'!$A$1:$K$36</definedName>
    <definedName name="_xlnm.Print_Area" localSheetId="0">'Nomenclador 3ro y4to 2015'!$A$1:$H$114</definedName>
  </definedNames>
  <calcPr fullCalcOnLoad="1"/>
</workbook>
</file>

<file path=xl/sharedStrings.xml><?xml version="1.0" encoding="utf-8"?>
<sst xmlns="http://schemas.openxmlformats.org/spreadsheetml/2006/main" count="275" uniqueCount="106">
  <si>
    <t>Valor  BASE</t>
  </si>
  <si>
    <t>3er Trimestre</t>
  </si>
  <si>
    <t>NOMENCLADOR - JC</t>
  </si>
  <si>
    <t xml:space="preserve">PREMIOS  </t>
  </si>
  <si>
    <t>Handicaps</t>
  </si>
  <si>
    <t>3 años</t>
  </si>
  <si>
    <t>1000 a 1200</t>
  </si>
  <si>
    <t>1600 a 1800</t>
  </si>
  <si>
    <t>2000 o +</t>
  </si>
  <si>
    <t>4 años</t>
  </si>
  <si>
    <t>5 años</t>
  </si>
  <si>
    <t>Clásicos N.G.</t>
  </si>
  <si>
    <t>N.G.-3 años 1000</t>
  </si>
  <si>
    <t>N.G.-3 años 1400</t>
  </si>
  <si>
    <t>Listado</t>
  </si>
  <si>
    <t>Listado - 3 años</t>
  </si>
  <si>
    <t>Grupo 3</t>
  </si>
  <si>
    <t>Grupo 3 - 3 años</t>
  </si>
  <si>
    <t>Grupo 2</t>
  </si>
  <si>
    <t>Ensayo  ??</t>
  </si>
  <si>
    <t>ProvBA  ??</t>
  </si>
  <si>
    <t>Comunes-Ganadores</t>
  </si>
  <si>
    <t>2 años</t>
  </si>
  <si>
    <t>5 años 1</t>
  </si>
  <si>
    <t>5 años 2 y +</t>
  </si>
  <si>
    <t>6 años 3 y +</t>
  </si>
  <si>
    <t>Comunes-Perdedores</t>
  </si>
  <si>
    <t>800-1200</t>
  </si>
  <si>
    <t>Promoción Ganadores</t>
  </si>
  <si>
    <t>4 y 5 años</t>
  </si>
  <si>
    <t>Promoción Perdedores</t>
  </si>
  <si>
    <t xml:space="preserve">1000 GUINEAS </t>
  </si>
  <si>
    <t xml:space="preserve">2000 GUINEAS </t>
  </si>
  <si>
    <t>HANDICAPS</t>
  </si>
  <si>
    <t>3er TRIMESTRE</t>
  </si>
  <si>
    <t>4to TRIMESTRE</t>
  </si>
  <si>
    <t>4to Trimestre</t>
  </si>
  <si>
    <t>NOMENCLADOR  CLASICOS  Grupo  1  SAN ISIDRO 2016</t>
  </si>
  <si>
    <t xml:space="preserve">  Faltan  en  2015</t>
  </si>
  <si>
    <t>SUIPACHA</t>
  </si>
  <si>
    <t>TC 3ymas</t>
  </si>
  <si>
    <t>SAN ISIDRO</t>
  </si>
  <si>
    <t>JOCKEY CLUB</t>
  </si>
  <si>
    <t xml:space="preserve">ACEBAL </t>
  </si>
  <si>
    <t>Potrancas 3a</t>
  </si>
  <si>
    <t>COPA DE ORO</t>
  </si>
  <si>
    <t>TC 4 y mas</t>
  </si>
  <si>
    <t>F.DE ALZAGA UNZUE</t>
  </si>
  <si>
    <t>J.S. DE ANCHORENA</t>
  </si>
  <si>
    <t>COPA DE PLATA</t>
  </si>
  <si>
    <t>Yeguas 3ymas</t>
  </si>
  <si>
    <t xml:space="preserve">CARLOS PELLEGRINI </t>
  </si>
  <si>
    <t>1er Trimestre</t>
  </si>
  <si>
    <t>Nomenclador</t>
  </si>
  <si>
    <t>M. A. MARTINEZ DE HOZ</t>
  </si>
  <si>
    <t>2do Trimestre</t>
  </si>
  <si>
    <t>25 DE MAYO</t>
  </si>
  <si>
    <t xml:space="preserve">GRAN CRITERIUM </t>
  </si>
  <si>
    <t>Produtos 2a</t>
  </si>
  <si>
    <t xml:space="preserve">DE POTRANCAS </t>
  </si>
  <si>
    <t>Potrancas 2a</t>
  </si>
  <si>
    <t>Potrillos 3a</t>
  </si>
  <si>
    <t xml:space="preserve">esta  en Letra Verde , Fondo Amarillo </t>
  </si>
  <si>
    <t>En la Planilla de Premios el Valor Indice de Cada Trimestre</t>
  </si>
  <si>
    <t>EDAD</t>
  </si>
  <si>
    <t>mas que 1000</t>
  </si>
  <si>
    <t xml:space="preserve">  1600  -  1800</t>
  </si>
  <si>
    <t>Aumento</t>
  </si>
  <si>
    <t>Handicaps 3 a</t>
  </si>
  <si>
    <t>Ganadores 3 a</t>
  </si>
  <si>
    <t>Perdedores</t>
  </si>
  <si>
    <t xml:space="preserve">Distancia  ( metros ) </t>
  </si>
  <si>
    <t xml:space="preserve">mas que </t>
  </si>
  <si>
    <t xml:space="preserve">Redondeando Valor premios </t>
  </si>
  <si>
    <t>Non Grade</t>
  </si>
  <si>
    <t xml:space="preserve">Ganadores </t>
  </si>
  <si>
    <t xml:space="preserve">Grupo 3 </t>
  </si>
  <si>
    <t>NG</t>
  </si>
  <si>
    <t>mas que Ganadores</t>
  </si>
  <si>
    <t>HANDICAPS  3  Años</t>
  </si>
  <si>
    <t xml:space="preserve">1400 </t>
  </si>
  <si>
    <t>1000  -  1200</t>
  </si>
  <si>
    <t>Valor</t>
  </si>
  <si>
    <t xml:space="preserve">ESTRATEGIA  NOMENCLADOR  SAN  ISIDRO </t>
  </si>
  <si>
    <t xml:space="preserve">  Deberiamos subir a : &gt;&gt;&gt;</t>
  </si>
  <si>
    <t>Posible  Aumento  PREMIOS  Octubre  2015</t>
  </si>
  <si>
    <t>o sea &gt;&gt;</t>
  </si>
  <si>
    <t>Valor INDICE</t>
  </si>
  <si>
    <t xml:space="preserve">Ganadores y perdedores </t>
  </si>
  <si>
    <t xml:space="preserve">Diferencia de Valor Premios de acuerdo a Distancia </t>
  </si>
  <si>
    <t xml:space="preserve">RELACION  PREMIOS  CON  LA   EDAD </t>
  </si>
  <si>
    <t>CLASICOS</t>
  </si>
  <si>
    <t>No</t>
  </si>
  <si>
    <t>hay</t>
  </si>
  <si>
    <t xml:space="preserve"> Cambio</t>
  </si>
  <si>
    <t>El VALOR  INDICE , que Julio , Agosto , Septiembre  fue  :  100.000 o 1</t>
  </si>
  <si>
    <t>sube en Octubre , Noviembre , Diciembre a : 118.000 o 1,18</t>
  </si>
  <si>
    <t>Si les gusta lo ponemos en funcionamiento en 4to Trimestre 2015</t>
  </si>
  <si>
    <t>Arrancando de Pededores 3 años</t>
  </si>
  <si>
    <t xml:space="preserve">CAMBIO </t>
  </si>
  <si>
    <t>DE</t>
  </si>
  <si>
    <t>Con los  2  años , el NOMENCLADOR , funciona de esta forma  :</t>
  </si>
  <si>
    <t>800 a 1200</t>
  </si>
  <si>
    <t>mas que Handicaps 3 años</t>
  </si>
  <si>
    <t>Nomenclador  CLASICOS por ahora NO se usa</t>
  </si>
  <si>
    <t>Aprobado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</si>
</sst>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56"/>
      <name val="Arial"/>
      <family val="2"/>
    </font>
    <font>
      <b/>
      <sz val="16"/>
      <color indexed="56"/>
      <name val="Arial"/>
      <family val="2"/>
    </font>
    <font>
      <b/>
      <sz val="9"/>
      <color indexed="17"/>
      <name val="Arial"/>
      <family val="2"/>
    </font>
    <font>
      <b/>
      <sz val="12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14"/>
      <color indexed="56"/>
      <name val="Arial"/>
      <family val="2"/>
    </font>
    <font>
      <b/>
      <sz val="12"/>
      <color indexed="17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7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b/>
      <sz val="20"/>
      <color indexed="17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8"/>
      <color indexed="12"/>
      <name val="Arial"/>
      <family val="2"/>
    </font>
    <font>
      <b/>
      <sz val="16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78" fillId="0" borderId="8" applyNumberFormat="0" applyFill="0" applyAlignment="0" applyProtection="0"/>
    <xf numFmtId="0" fontId="88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17" fillId="33" borderId="10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4" fontId="19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3" fontId="20" fillId="34" borderId="0" xfId="0" applyNumberFormat="1" applyFont="1" applyFill="1" applyAlignment="1">
      <alignment horizontal="center"/>
    </xf>
    <xf numFmtId="4" fontId="19" fillId="34" borderId="0" xfId="0" applyNumberFormat="1" applyFont="1" applyFill="1" applyAlignment="1">
      <alignment horizontal="center"/>
    </xf>
    <xf numFmtId="3" fontId="17" fillId="35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4" fontId="19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35" borderId="0" xfId="0" applyNumberFormat="1" applyFill="1" applyAlignment="1">
      <alignment/>
    </xf>
    <xf numFmtId="3" fontId="21" fillId="35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164" fontId="22" fillId="34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/>
    </xf>
    <xf numFmtId="164" fontId="24" fillId="35" borderId="0" xfId="0" applyNumberFormat="1" applyFont="1" applyFill="1" applyAlignment="1">
      <alignment horizontal="center"/>
    </xf>
    <xf numFmtId="164" fontId="19" fillId="35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4" fillId="35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3" fontId="27" fillId="33" borderId="10" xfId="0" applyNumberFormat="1" applyFont="1" applyFill="1" applyBorder="1" applyAlignment="1">
      <alignment horizontal="center"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5" fillId="35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1" fillId="35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7" fontId="6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5" borderId="0" xfId="0" applyFont="1" applyFill="1" applyAlignment="1">
      <alignment/>
    </xf>
    <xf numFmtId="3" fontId="3" fillId="35" borderId="0" xfId="0" applyNumberFormat="1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3" fontId="33" fillId="0" borderId="0" xfId="0" applyNumberFormat="1" applyFont="1" applyAlignment="1">
      <alignment horizontal="center"/>
    </xf>
    <xf numFmtId="0" fontId="32" fillId="36" borderId="0" xfId="0" applyFont="1" applyFill="1" applyAlignment="1">
      <alignment horizontal="left"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36" borderId="0" xfId="0" applyFont="1" applyFill="1" applyAlignment="1">
      <alignment horizontal="center"/>
    </xf>
    <xf numFmtId="3" fontId="3" fillId="36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4" fontId="19" fillId="35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20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23" fillId="0" borderId="0" xfId="0" applyFont="1" applyAlignment="1">
      <alignment horizontal="left"/>
    </xf>
    <xf numFmtId="164" fontId="33" fillId="0" borderId="0" xfId="0" applyNumberFormat="1" applyFont="1" applyAlignment="1">
      <alignment horizontal="left"/>
    </xf>
    <xf numFmtId="4" fontId="26" fillId="34" borderId="0" xfId="0" applyNumberFormat="1" applyFont="1" applyFill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Border="1" applyAlignment="1">
      <alignment horizontal="center"/>
    </xf>
    <xf numFmtId="0" fontId="13" fillId="35" borderId="0" xfId="0" applyFont="1" applyFill="1" applyAlignment="1">
      <alignment/>
    </xf>
    <xf numFmtId="3" fontId="20" fillId="35" borderId="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4" fontId="41" fillId="34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3" fontId="42" fillId="0" borderId="0" xfId="0" applyNumberFormat="1" applyFont="1" applyAlignment="1">
      <alignment/>
    </xf>
    <xf numFmtId="3" fontId="4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3" fontId="26" fillId="0" borderId="0" xfId="0" applyNumberFormat="1" applyFont="1" applyBorder="1" applyAlignment="1">
      <alignment horizontal="center"/>
    </xf>
    <xf numFmtId="0" fontId="8" fillId="0" borderId="0" xfId="51">
      <alignment/>
      <protection/>
    </xf>
    <xf numFmtId="0" fontId="45" fillId="34" borderId="0" xfId="51" applyFont="1" applyFill="1">
      <alignment/>
      <protection/>
    </xf>
    <xf numFmtId="0" fontId="26" fillId="34" borderId="0" xfId="51" applyFont="1" applyFill="1">
      <alignment/>
      <protection/>
    </xf>
    <xf numFmtId="0" fontId="10" fillId="0" borderId="0" xfId="51" applyFont="1">
      <alignment/>
      <protection/>
    </xf>
    <xf numFmtId="2" fontId="10" fillId="0" borderId="0" xfId="51" applyNumberFormat="1" applyFont="1">
      <alignment/>
      <protection/>
    </xf>
    <xf numFmtId="0" fontId="8" fillId="0" borderId="0" xfId="51" applyAlignment="1">
      <alignment horizontal="center"/>
      <protection/>
    </xf>
    <xf numFmtId="0" fontId="15" fillId="0" borderId="0" xfId="51" applyFont="1" applyAlignment="1">
      <alignment horizontal="center"/>
      <protection/>
    </xf>
    <xf numFmtId="0" fontId="10" fillId="0" borderId="0" xfId="51" applyFont="1" applyBorder="1" applyAlignment="1">
      <alignment horizontal="center"/>
      <protection/>
    </xf>
    <xf numFmtId="0" fontId="44" fillId="34" borderId="0" xfId="51" applyFont="1" applyFill="1" applyAlignment="1">
      <alignment horizontal="center"/>
      <protection/>
    </xf>
    <xf numFmtId="2" fontId="44" fillId="34" borderId="0" xfId="51" applyNumberFormat="1" applyFont="1" applyFill="1" applyAlignment="1">
      <alignment horizontal="center"/>
      <protection/>
    </xf>
    <xf numFmtId="0" fontId="3" fillId="0" borderId="0" xfId="51" applyFont="1">
      <alignment/>
      <protection/>
    </xf>
    <xf numFmtId="9" fontId="40" fillId="0" borderId="0" xfId="51" applyNumberFormat="1" applyFont="1" applyAlignment="1">
      <alignment horizontal="center"/>
      <protection/>
    </xf>
    <xf numFmtId="2" fontId="46" fillId="34" borderId="12" xfId="51" applyNumberFormat="1" applyFont="1" applyFill="1" applyBorder="1" applyAlignment="1">
      <alignment horizontal="center"/>
      <protection/>
    </xf>
    <xf numFmtId="0" fontId="38" fillId="0" borderId="0" xfId="51" applyFont="1" applyAlignment="1">
      <alignment horizontal="center"/>
      <protection/>
    </xf>
    <xf numFmtId="0" fontId="47" fillId="0" borderId="0" xfId="51" applyFont="1" applyAlignment="1">
      <alignment horizontal="center"/>
      <protection/>
    </xf>
    <xf numFmtId="0" fontId="15" fillId="0" borderId="0" xfId="51" applyFont="1" applyAlignment="1">
      <alignment horizontal="left"/>
      <protection/>
    </xf>
    <xf numFmtId="0" fontId="8" fillId="0" borderId="0" xfId="51" applyFont="1" applyBorder="1" applyAlignment="1">
      <alignment horizontal="right"/>
      <protection/>
    </xf>
    <xf numFmtId="0" fontId="38" fillId="0" borderId="0" xfId="51" applyFont="1">
      <alignment/>
      <protection/>
    </xf>
    <xf numFmtId="0" fontId="9" fillId="0" borderId="0" xfId="51" applyFont="1" applyBorder="1" applyAlignment="1" quotePrefix="1">
      <alignment horizontal="left"/>
      <protection/>
    </xf>
    <xf numFmtId="0" fontId="8" fillId="0" borderId="0" xfId="51" applyBorder="1">
      <alignment/>
      <protection/>
    </xf>
    <xf numFmtId="0" fontId="8" fillId="0" borderId="0" xfId="51" applyFont="1" applyAlignment="1" quotePrefix="1">
      <alignment horizontal="left"/>
      <protection/>
    </xf>
    <xf numFmtId="9" fontId="5" fillId="0" borderId="0" xfId="51" applyNumberFormat="1" applyFont="1" applyAlignment="1">
      <alignment horizontal="center"/>
      <protection/>
    </xf>
    <xf numFmtId="0" fontId="9" fillId="0" borderId="0" xfId="51" applyFont="1" applyBorder="1" applyAlignment="1" quotePrefix="1">
      <alignment horizontal="center"/>
      <protection/>
    </xf>
    <xf numFmtId="0" fontId="8" fillId="0" borderId="13" xfId="51" applyBorder="1">
      <alignment/>
      <protection/>
    </xf>
    <xf numFmtId="0" fontId="8" fillId="0" borderId="14" xfId="51" applyFont="1" applyBorder="1" applyAlignment="1" quotePrefix="1">
      <alignment horizontal="left"/>
      <protection/>
    </xf>
    <xf numFmtId="9" fontId="48" fillId="0" borderId="14" xfId="51" applyNumberFormat="1" applyFont="1" applyBorder="1" applyAlignment="1">
      <alignment horizontal="center"/>
      <protection/>
    </xf>
    <xf numFmtId="0" fontId="14" fillId="0" borderId="15" xfId="51" applyFont="1" applyBorder="1" applyAlignment="1" quotePrefix="1">
      <alignment horizontal="center"/>
      <protection/>
    </xf>
    <xf numFmtId="0" fontId="8" fillId="0" borderId="16" xfId="51" applyBorder="1">
      <alignment/>
      <protection/>
    </xf>
    <xf numFmtId="0" fontId="8" fillId="0" borderId="17" xfId="51" applyFont="1" applyBorder="1" applyAlignment="1" quotePrefix="1">
      <alignment horizontal="left"/>
      <protection/>
    </xf>
    <xf numFmtId="9" fontId="48" fillId="0" borderId="17" xfId="51" applyNumberFormat="1" applyFont="1" applyBorder="1" applyAlignment="1">
      <alignment horizontal="center"/>
      <protection/>
    </xf>
    <xf numFmtId="0" fontId="9" fillId="0" borderId="15" xfId="51" applyFont="1" applyBorder="1" applyAlignment="1">
      <alignment horizontal="center"/>
      <protection/>
    </xf>
    <xf numFmtId="0" fontId="10" fillId="0" borderId="15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 quotePrefix="1">
      <alignment horizontal="center"/>
      <protection/>
    </xf>
    <xf numFmtId="0" fontId="15" fillId="0" borderId="0" xfId="51" applyFont="1" applyAlignment="1" quotePrefix="1">
      <alignment horizontal="center"/>
      <protection/>
    </xf>
    <xf numFmtId="0" fontId="16" fillId="0" borderId="0" xfId="51" applyFont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 horizontal="left"/>
    </xf>
    <xf numFmtId="0" fontId="51" fillId="0" borderId="0" xfId="51" applyFont="1" applyAlignment="1" quotePrefix="1">
      <alignment horizontal="center"/>
      <protection/>
    </xf>
    <xf numFmtId="0" fontId="33" fillId="0" borderId="0" xfId="51" applyFont="1" applyAlignment="1">
      <alignment horizontal="center"/>
      <protection/>
    </xf>
    <xf numFmtId="0" fontId="13" fillId="34" borderId="0" xfId="51" applyFont="1" applyFill="1">
      <alignment/>
      <protection/>
    </xf>
    <xf numFmtId="2" fontId="52" fillId="34" borderId="18" xfId="51" applyNumberFormat="1" applyFont="1" applyFill="1" applyBorder="1" applyAlignment="1">
      <alignment horizontal="left"/>
      <protection/>
    </xf>
    <xf numFmtId="0" fontId="8" fillId="34" borderId="19" xfId="51" applyFill="1" applyBorder="1">
      <alignment/>
      <protection/>
    </xf>
    <xf numFmtId="0" fontId="23" fillId="0" borderId="0" xfId="51" applyFont="1" applyAlignment="1">
      <alignment horizontal="left"/>
      <protection/>
    </xf>
    <xf numFmtId="9" fontId="23" fillId="0" borderId="0" xfId="51" applyNumberFormat="1" applyFont="1" applyAlignment="1">
      <alignment horizontal="center"/>
      <protection/>
    </xf>
    <xf numFmtId="0" fontId="8" fillId="0" borderId="15" xfId="51" applyBorder="1">
      <alignment/>
      <protection/>
    </xf>
    <xf numFmtId="0" fontId="10" fillId="0" borderId="14" xfId="51" applyFont="1" applyBorder="1" applyAlignment="1">
      <alignment horizontal="right"/>
      <protection/>
    </xf>
    <xf numFmtId="0" fontId="8" fillId="0" borderId="14" xfId="51" applyFont="1" applyBorder="1">
      <alignment/>
      <protection/>
    </xf>
    <xf numFmtId="4" fontId="18" fillId="33" borderId="10" xfId="0" applyNumberFormat="1" applyFont="1" applyFill="1" applyBorder="1" applyAlignment="1">
      <alignment horizontal="center"/>
    </xf>
    <xf numFmtId="0" fontId="10" fillId="0" borderId="0" xfId="51" applyFont="1" applyBorder="1" applyAlignment="1">
      <alignment horizontal="left"/>
      <protection/>
    </xf>
    <xf numFmtId="0" fontId="5" fillId="0" borderId="0" xfId="51" applyFont="1" applyBorder="1" applyAlignment="1" quotePrefix="1">
      <alignment horizontal="left"/>
      <protection/>
    </xf>
    <xf numFmtId="0" fontId="6" fillId="0" borderId="0" xfId="51" applyFont="1">
      <alignment/>
      <protection/>
    </xf>
    <xf numFmtId="0" fontId="26" fillId="34" borderId="0" xfId="51" applyFont="1" applyFill="1" applyAlignment="1">
      <alignment horizontal="right"/>
      <protection/>
    </xf>
    <xf numFmtId="0" fontId="53" fillId="34" borderId="0" xfId="51" applyFont="1" applyFill="1" applyAlignment="1">
      <alignment horizontal="right"/>
      <protection/>
    </xf>
    <xf numFmtId="0" fontId="12" fillId="0" borderId="0" xfId="51" applyFont="1">
      <alignment/>
      <protection/>
    </xf>
    <xf numFmtId="0" fontId="6" fillId="0" borderId="0" xfId="51" applyFont="1" applyBorder="1" applyAlignment="1">
      <alignment horizontal="center"/>
      <protection/>
    </xf>
    <xf numFmtId="0" fontId="8" fillId="37" borderId="0" xfId="51" applyFill="1">
      <alignment/>
      <protection/>
    </xf>
    <xf numFmtId="0" fontId="40" fillId="0" borderId="0" xfId="51" applyFont="1" applyAlignment="1">
      <alignment horizontal="right"/>
      <protection/>
    </xf>
    <xf numFmtId="0" fontId="24" fillId="37" borderId="0" xfId="51" applyFont="1" applyFill="1" applyAlignment="1">
      <alignment horizontal="center"/>
      <protection/>
    </xf>
    <xf numFmtId="2" fontId="44" fillId="34" borderId="12" xfId="51" applyNumberFormat="1" applyFont="1" applyFill="1" applyBorder="1" applyAlignment="1">
      <alignment horizontal="center"/>
      <protection/>
    </xf>
    <xf numFmtId="0" fontId="54" fillId="0" borderId="0" xfId="51" applyFont="1" applyAlignment="1">
      <alignment horizontal="center"/>
      <protection/>
    </xf>
    <xf numFmtId="4" fontId="55" fillId="34" borderId="0" xfId="0" applyNumberFormat="1" applyFont="1" applyFill="1" applyAlignment="1">
      <alignment horizontal="center"/>
    </xf>
    <xf numFmtId="4" fontId="4" fillId="35" borderId="0" xfId="0" applyNumberFormat="1" applyFont="1" applyFill="1" applyAlignment="1">
      <alignment horizontal="center"/>
    </xf>
    <xf numFmtId="4" fontId="26" fillId="34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4" fontId="56" fillId="34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5</xdr:row>
      <xdr:rowOff>123825</xdr:rowOff>
    </xdr:from>
    <xdr:to>
      <xdr:col>9</xdr:col>
      <xdr:colOff>47625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7172325" y="1409700"/>
          <a:ext cx="8572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866775</xdr:colOff>
      <xdr:row>6</xdr:row>
      <xdr:rowOff>133350</xdr:rowOff>
    </xdr:from>
    <xdr:to>
      <xdr:col>9</xdr:col>
      <xdr:colOff>104775</xdr:colOff>
      <xdr:row>13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7191375" y="1638300"/>
          <a:ext cx="8953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295275</xdr:rowOff>
    </xdr:from>
    <xdr:to>
      <xdr:col>9</xdr:col>
      <xdr:colOff>152400</xdr:colOff>
      <xdr:row>14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7210425" y="2028825"/>
          <a:ext cx="9239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zoomScalePageLayoutView="0" workbookViewId="0" topLeftCell="A39">
      <selection activeCell="E15" sqref="E15"/>
    </sheetView>
  </sheetViews>
  <sheetFormatPr defaultColWidth="11.421875" defaultRowHeight="15"/>
  <cols>
    <col min="1" max="1" width="19.00390625" style="1" customWidth="1"/>
    <col min="2" max="2" width="10.28125" style="32" customWidth="1"/>
    <col min="4" max="4" width="13.7109375" style="0" customWidth="1"/>
    <col min="5" max="5" width="9.28125" style="123" customWidth="1"/>
    <col min="6" max="6" width="9.57421875" style="1" customWidth="1"/>
    <col min="7" max="7" width="13.7109375" style="47" customWidth="1"/>
    <col min="8" max="8" width="9.8515625" style="0" customWidth="1"/>
    <col min="9" max="9" width="13.421875" style="0" customWidth="1"/>
    <col min="10" max="10" width="20.57421875" style="0" customWidth="1"/>
    <col min="14" max="14" width="15.421875" style="0" customWidth="1"/>
    <col min="15" max="15" width="13.140625" style="0" customWidth="1"/>
  </cols>
  <sheetData>
    <row r="1" ht="24">
      <c r="A1" s="124" t="s">
        <v>85</v>
      </c>
    </row>
    <row r="2" spans="1:7" ht="24.75" thickBot="1">
      <c r="A2" s="124" t="s">
        <v>3</v>
      </c>
      <c r="C2" s="49" t="s">
        <v>34</v>
      </c>
      <c r="D2" s="1"/>
      <c r="G2" s="49" t="s">
        <v>35</v>
      </c>
    </row>
    <row r="3" spans="1:12" ht="18" thickBot="1" thickTop="1">
      <c r="A3" s="33"/>
      <c r="C3" s="2" t="s">
        <v>87</v>
      </c>
      <c r="D3" s="2" t="s">
        <v>0</v>
      </c>
      <c r="F3"/>
      <c r="G3" s="2" t="s">
        <v>87</v>
      </c>
      <c r="I3" s="54" t="s">
        <v>37</v>
      </c>
      <c r="L3" s="44"/>
    </row>
    <row r="4" spans="3:16" ht="21.75" thickBot="1" thickTop="1">
      <c r="C4" s="135">
        <v>1</v>
      </c>
      <c r="D4" s="3">
        <v>100000</v>
      </c>
      <c r="E4" s="122" t="s">
        <v>84</v>
      </c>
      <c r="G4" s="135">
        <v>1.2</v>
      </c>
      <c r="L4" s="44"/>
      <c r="P4" s="2" t="s">
        <v>87</v>
      </c>
    </row>
    <row r="5" spans="2:16" ht="21.75" thickBot="1" thickTop="1">
      <c r="B5" s="34"/>
      <c r="C5" s="4" t="s">
        <v>1</v>
      </c>
      <c r="D5" s="5"/>
      <c r="F5" s="4" t="s">
        <v>36</v>
      </c>
      <c r="G5" s="5"/>
      <c r="I5" s="55" t="s">
        <v>36</v>
      </c>
      <c r="J5" s="156" t="s">
        <v>38</v>
      </c>
      <c r="K5" s="157"/>
      <c r="L5" s="4" t="s">
        <v>104</v>
      </c>
      <c r="M5" s="6"/>
      <c r="N5" s="155"/>
      <c r="P5" s="135">
        <v>1.2</v>
      </c>
    </row>
    <row r="6" spans="1:19" ht="18" thickTop="1">
      <c r="A6" s="35" t="s">
        <v>4</v>
      </c>
      <c r="B6" s="34"/>
      <c r="C6" s="4" t="s">
        <v>2</v>
      </c>
      <c r="D6" s="6"/>
      <c r="F6" s="4" t="s">
        <v>2</v>
      </c>
      <c r="G6" s="6"/>
      <c r="I6" s="58" t="s">
        <v>39</v>
      </c>
      <c r="K6" s="59" t="s">
        <v>40</v>
      </c>
      <c r="L6" s="56">
        <v>1000</v>
      </c>
      <c r="N6" s="9">
        <v>300000</v>
      </c>
      <c r="O6" t="s">
        <v>105</v>
      </c>
      <c r="S6" s="154">
        <v>3</v>
      </c>
    </row>
    <row r="7" spans="1:19" ht="17.25">
      <c r="A7" s="36" t="s">
        <v>5</v>
      </c>
      <c r="B7" s="34" t="s">
        <v>6</v>
      </c>
      <c r="C7" s="7"/>
      <c r="D7" s="8">
        <v>100000</v>
      </c>
      <c r="F7" s="10">
        <v>1.01</v>
      </c>
      <c r="G7" s="9">
        <f>+$G$4*F7*100000</f>
        <v>121200</v>
      </c>
      <c r="I7" s="58" t="s">
        <v>41</v>
      </c>
      <c r="K7" s="59" t="s">
        <v>40</v>
      </c>
      <c r="L7" s="56">
        <v>1600</v>
      </c>
      <c r="N7" s="9">
        <v>400000</v>
      </c>
      <c r="O7" t="s">
        <v>105</v>
      </c>
      <c r="S7" s="154">
        <v>3.5</v>
      </c>
    </row>
    <row r="8" spans="1:19" ht="17.25">
      <c r="A8" s="36" t="s">
        <v>5</v>
      </c>
      <c r="B8" s="34">
        <v>1400</v>
      </c>
      <c r="C8" s="7"/>
      <c r="D8" s="8">
        <v>110000</v>
      </c>
      <c r="F8" s="10">
        <v>1.11</v>
      </c>
      <c r="G8" s="9">
        <f>+$G$4*F8*100000</f>
        <v>133200</v>
      </c>
      <c r="I8" s="58" t="s">
        <v>42</v>
      </c>
      <c r="K8" s="59" t="s">
        <v>40</v>
      </c>
      <c r="L8" s="56">
        <v>2000</v>
      </c>
      <c r="N8" s="9">
        <v>800000</v>
      </c>
      <c r="O8" t="s">
        <v>105</v>
      </c>
      <c r="S8" s="154">
        <v>6.8</v>
      </c>
    </row>
    <row r="9" spans="1:19" ht="17.25">
      <c r="A9" s="36" t="s">
        <v>5</v>
      </c>
      <c r="B9" s="34" t="s">
        <v>7</v>
      </c>
      <c r="C9" s="7"/>
      <c r="D9" s="8">
        <v>130000</v>
      </c>
      <c r="F9" s="10">
        <v>1.36</v>
      </c>
      <c r="G9" s="9">
        <f>+$G$4*F9*100000</f>
        <v>163200</v>
      </c>
      <c r="I9" s="61" t="s">
        <v>43</v>
      </c>
      <c r="J9" s="62"/>
      <c r="K9" s="63" t="s">
        <v>44</v>
      </c>
      <c r="L9" s="64">
        <v>2000</v>
      </c>
      <c r="N9" s="9">
        <v>600000</v>
      </c>
      <c r="O9" t="s">
        <v>105</v>
      </c>
      <c r="S9" s="154">
        <v>4</v>
      </c>
    </row>
    <row r="10" spans="1:19" ht="17.25">
      <c r="A10" s="36" t="s">
        <v>5</v>
      </c>
      <c r="B10" s="34" t="s">
        <v>8</v>
      </c>
      <c r="C10" s="7"/>
      <c r="D10" s="8">
        <v>140000</v>
      </c>
      <c r="F10" s="10">
        <v>1.5</v>
      </c>
      <c r="G10" s="9">
        <f>+$G$4*F10*100000</f>
        <v>179999.99999999997</v>
      </c>
      <c r="I10" s="65" t="s">
        <v>45</v>
      </c>
      <c r="J10" s="53"/>
      <c r="K10" s="66" t="s">
        <v>46</v>
      </c>
      <c r="L10" s="67">
        <v>2400</v>
      </c>
      <c r="N10" s="9">
        <v>600000</v>
      </c>
      <c r="O10" t="s">
        <v>105</v>
      </c>
      <c r="S10" s="154">
        <v>4</v>
      </c>
    </row>
    <row r="11" spans="2:19" ht="17.25">
      <c r="B11" s="34"/>
      <c r="D11" s="9"/>
      <c r="F11"/>
      <c r="G11" s="9"/>
      <c r="I11" s="58" t="s">
        <v>47</v>
      </c>
      <c r="K11" s="59" t="s">
        <v>40</v>
      </c>
      <c r="L11" s="56">
        <v>1000</v>
      </c>
      <c r="N11" s="21">
        <v>450000</v>
      </c>
      <c r="S11" s="154">
        <v>3.5</v>
      </c>
    </row>
    <row r="12" spans="1:19" ht="17.25">
      <c r="A12" s="36" t="s">
        <v>9</v>
      </c>
      <c r="B12" s="34" t="s">
        <v>6</v>
      </c>
      <c r="C12" s="10">
        <f>+D12/$D$4</f>
        <v>0.8</v>
      </c>
      <c r="D12" s="9">
        <v>80000</v>
      </c>
      <c r="F12" s="10">
        <v>0.8</v>
      </c>
      <c r="G12" s="9">
        <f>+$G$4*F12*100000</f>
        <v>96000</v>
      </c>
      <c r="I12" s="58" t="s">
        <v>48</v>
      </c>
      <c r="K12" s="59" t="s">
        <v>40</v>
      </c>
      <c r="L12" s="56">
        <v>1600</v>
      </c>
      <c r="N12" s="21">
        <f>+$P$5*S12*100000</f>
        <v>600000</v>
      </c>
      <c r="S12" s="154">
        <v>5</v>
      </c>
    </row>
    <row r="13" spans="1:19" ht="17.25">
      <c r="A13" s="36" t="s">
        <v>9</v>
      </c>
      <c r="B13" s="34">
        <v>1400</v>
      </c>
      <c r="C13" s="10">
        <f>+D13/$D$4</f>
        <v>0.88</v>
      </c>
      <c r="D13" s="9">
        <v>88000</v>
      </c>
      <c r="F13" s="10">
        <v>0.88</v>
      </c>
      <c r="G13" s="9">
        <f>+$G$4*F13*100000</f>
        <v>105600</v>
      </c>
      <c r="I13" s="68" t="s">
        <v>49</v>
      </c>
      <c r="J13" s="69"/>
      <c r="K13" s="70" t="s">
        <v>50</v>
      </c>
      <c r="L13" s="71">
        <v>2000</v>
      </c>
      <c r="N13" s="21">
        <f>+$P$5*S13*100000</f>
        <v>600000</v>
      </c>
      <c r="S13" s="154">
        <v>5</v>
      </c>
    </row>
    <row r="14" spans="1:19" ht="17.25">
      <c r="A14" s="36" t="s">
        <v>9</v>
      </c>
      <c r="B14" s="34" t="s">
        <v>7</v>
      </c>
      <c r="C14" s="10">
        <f>+D14/$D$4</f>
        <v>1.04</v>
      </c>
      <c r="D14" s="9">
        <v>104000</v>
      </c>
      <c r="F14" s="10">
        <v>1.08</v>
      </c>
      <c r="G14" s="9">
        <f>+$G$4*F14*100000</f>
        <v>129600</v>
      </c>
      <c r="I14" s="58" t="s">
        <v>51</v>
      </c>
      <c r="K14" s="59" t="s">
        <v>40</v>
      </c>
      <c r="L14" s="56">
        <v>2400</v>
      </c>
      <c r="N14" s="21">
        <v>1750000</v>
      </c>
      <c r="S14" s="154">
        <v>15</v>
      </c>
    </row>
    <row r="15" spans="1:14" ht="17.25">
      <c r="A15" s="36" t="s">
        <v>9</v>
      </c>
      <c r="B15" s="34" t="s">
        <v>8</v>
      </c>
      <c r="C15" s="10">
        <f>+D15/$D$4</f>
        <v>1.12</v>
      </c>
      <c r="D15" s="9">
        <v>112000</v>
      </c>
      <c r="F15" s="10">
        <v>1.32</v>
      </c>
      <c r="G15" s="9">
        <f>+$G$4*F15*100000</f>
        <v>158400</v>
      </c>
      <c r="I15" s="72"/>
      <c r="J15" s="50"/>
      <c r="K15" s="50"/>
      <c r="L15" s="73"/>
      <c r="M15" s="72"/>
      <c r="N15" s="50"/>
    </row>
    <row r="16" spans="2:12" ht="22.5">
      <c r="B16" s="34"/>
      <c r="C16" s="11"/>
      <c r="D16" s="9"/>
      <c r="F16" s="11"/>
      <c r="G16" s="9"/>
      <c r="J16" s="74">
        <v>2016</v>
      </c>
      <c r="L16" s="44"/>
    </row>
    <row r="17" spans="1:19" ht="17.25">
      <c r="A17" s="36" t="s">
        <v>10</v>
      </c>
      <c r="B17" s="34" t="s">
        <v>6</v>
      </c>
      <c r="C17" s="10">
        <f>+D17/$D$4</f>
        <v>0.5</v>
      </c>
      <c r="D17" s="9">
        <v>50000</v>
      </c>
      <c r="F17" s="10">
        <v>0.6</v>
      </c>
      <c r="G17" s="9">
        <f>+$G$4*F17*100000</f>
        <v>72000</v>
      </c>
      <c r="I17" s="55" t="s">
        <v>52</v>
      </c>
      <c r="L17" s="44"/>
      <c r="S17" s="75" t="s">
        <v>53</v>
      </c>
    </row>
    <row r="18" spans="1:19" ht="17.25">
      <c r="A18" s="36" t="s">
        <v>10</v>
      </c>
      <c r="B18" s="34">
        <v>1400</v>
      </c>
      <c r="C18" s="10">
        <f>+D18/$D$4</f>
        <v>0.55</v>
      </c>
      <c r="D18" s="9">
        <v>55000</v>
      </c>
      <c r="F18" s="10">
        <v>0.66</v>
      </c>
      <c r="G18" s="9">
        <f>+$G$4*F18*100000</f>
        <v>79200</v>
      </c>
      <c r="I18" s="76" t="s">
        <v>54</v>
      </c>
      <c r="J18" s="32"/>
      <c r="K18" s="59" t="s">
        <v>40</v>
      </c>
      <c r="L18" s="56">
        <v>2000</v>
      </c>
      <c r="N18" s="48">
        <v>500000</v>
      </c>
      <c r="S18" s="60">
        <v>4</v>
      </c>
    </row>
    <row r="19" spans="1:19" ht="17.25">
      <c r="A19" s="36" t="s">
        <v>10</v>
      </c>
      <c r="B19" s="34" t="s">
        <v>7</v>
      </c>
      <c r="C19" s="10">
        <f>+D19/$D$4</f>
        <v>0.65</v>
      </c>
      <c r="D19" s="9">
        <v>65000</v>
      </c>
      <c r="F19" s="10">
        <v>0.81</v>
      </c>
      <c r="G19" s="9">
        <f>+$G$4*F19*100000</f>
        <v>97200</v>
      </c>
      <c r="I19" s="55" t="s">
        <v>55</v>
      </c>
      <c r="L19" s="56"/>
      <c r="N19" s="48"/>
      <c r="S19" s="57"/>
    </row>
    <row r="20" spans="1:19" ht="17.25">
      <c r="A20" s="36" t="s">
        <v>10</v>
      </c>
      <c r="B20" s="34" t="s">
        <v>8</v>
      </c>
      <c r="C20" s="10">
        <f>+D20/$D$4</f>
        <v>0.7</v>
      </c>
      <c r="D20" s="9">
        <v>70000</v>
      </c>
      <c r="F20" s="10">
        <f>0.6*1.5</f>
        <v>0.8999999999999999</v>
      </c>
      <c r="G20" s="9">
        <f>+$G$4*F20*100000</f>
        <v>107999.99999999999</v>
      </c>
      <c r="I20" s="58" t="s">
        <v>56</v>
      </c>
      <c r="J20" s="32"/>
      <c r="K20" s="59" t="s">
        <v>40</v>
      </c>
      <c r="L20" s="56">
        <v>2400</v>
      </c>
      <c r="N20" s="48">
        <f>+$P$5*S20*100000</f>
        <v>600000</v>
      </c>
      <c r="S20" s="60">
        <v>5</v>
      </c>
    </row>
    <row r="21" spans="1:19" ht="17.25">
      <c r="A21" s="37"/>
      <c r="B21" s="38"/>
      <c r="C21" s="12"/>
      <c r="D21" s="13"/>
      <c r="F21" s="50"/>
      <c r="G21" s="13"/>
      <c r="I21" s="77" t="s">
        <v>57</v>
      </c>
      <c r="J21" s="78"/>
      <c r="K21" s="78" t="s">
        <v>58</v>
      </c>
      <c r="L21" s="79">
        <v>1600</v>
      </c>
      <c r="N21" s="48">
        <v>400000</v>
      </c>
      <c r="S21" s="60">
        <v>3.5</v>
      </c>
    </row>
    <row r="22" spans="1:19" ht="17.25">
      <c r="A22" s="35" t="s">
        <v>11</v>
      </c>
      <c r="B22" s="34" t="s">
        <v>6</v>
      </c>
      <c r="C22" s="10">
        <f aca="true" t="shared" si="0" ref="C22:C27">+D22/$D$4</f>
        <v>1.1</v>
      </c>
      <c r="D22" s="14">
        <v>110000</v>
      </c>
      <c r="F22" s="10">
        <v>1.11</v>
      </c>
      <c r="G22" s="9">
        <f aca="true" t="shared" si="1" ref="G22:G27">+$G$4*F22*100000</f>
        <v>133200</v>
      </c>
      <c r="I22" s="61" t="s">
        <v>59</v>
      </c>
      <c r="J22" s="63"/>
      <c r="K22" s="63" t="s">
        <v>60</v>
      </c>
      <c r="L22" s="64">
        <v>1600</v>
      </c>
      <c r="N22" s="48">
        <v>400000</v>
      </c>
      <c r="S22" s="60">
        <v>3.5</v>
      </c>
    </row>
    <row r="23" spans="1:19" ht="17.25">
      <c r="A23" s="39" t="s">
        <v>12</v>
      </c>
      <c r="B23" s="40">
        <v>1000</v>
      </c>
      <c r="C23" s="15">
        <f t="shared" si="0"/>
        <v>1.2</v>
      </c>
      <c r="D23" s="16">
        <v>120000</v>
      </c>
      <c r="F23" s="15">
        <v>1.2</v>
      </c>
      <c r="G23" s="16">
        <f t="shared" si="1"/>
        <v>144000</v>
      </c>
      <c r="I23" s="80"/>
      <c r="J23" s="32"/>
      <c r="K23" s="32"/>
      <c r="L23" s="56"/>
      <c r="N23" s="48"/>
      <c r="S23" s="57"/>
    </row>
    <row r="24" spans="2:19" ht="17.25">
      <c r="B24" s="34">
        <v>1400</v>
      </c>
      <c r="C24" s="10">
        <f t="shared" si="0"/>
        <v>1.21</v>
      </c>
      <c r="D24" s="14">
        <v>121000</v>
      </c>
      <c r="F24" s="10">
        <v>1.22</v>
      </c>
      <c r="G24" s="9">
        <f t="shared" si="1"/>
        <v>146400</v>
      </c>
      <c r="I24" s="55" t="s">
        <v>1</v>
      </c>
      <c r="L24" s="56"/>
      <c r="N24" s="48"/>
      <c r="S24" s="57"/>
    </row>
    <row r="25" spans="1:19" ht="17.25">
      <c r="A25" s="39" t="s">
        <v>13</v>
      </c>
      <c r="B25" s="40">
        <v>1400</v>
      </c>
      <c r="C25" s="15">
        <f t="shared" si="0"/>
        <v>1.3</v>
      </c>
      <c r="D25" s="16">
        <v>130000</v>
      </c>
      <c r="F25" s="15">
        <v>1.3</v>
      </c>
      <c r="G25" s="16">
        <f t="shared" si="1"/>
        <v>156000</v>
      </c>
      <c r="I25" s="61" t="s">
        <v>31</v>
      </c>
      <c r="J25" s="62"/>
      <c r="K25" s="63" t="s">
        <v>44</v>
      </c>
      <c r="L25" s="64">
        <v>1600</v>
      </c>
      <c r="N25" s="48">
        <v>400000</v>
      </c>
      <c r="S25" s="60">
        <v>3.5</v>
      </c>
    </row>
    <row r="26" spans="2:19" ht="17.25">
      <c r="B26" s="34" t="s">
        <v>7</v>
      </c>
      <c r="C26" s="10">
        <f t="shared" si="0"/>
        <v>1.43</v>
      </c>
      <c r="D26" s="14">
        <v>143000</v>
      </c>
      <c r="F26" s="10">
        <v>1.5</v>
      </c>
      <c r="G26" s="9">
        <f t="shared" si="1"/>
        <v>179999.99999999997</v>
      </c>
      <c r="I26" s="81" t="s">
        <v>32</v>
      </c>
      <c r="J26" s="82"/>
      <c r="K26" s="82" t="s">
        <v>61</v>
      </c>
      <c r="L26" s="83">
        <v>1600</v>
      </c>
      <c r="N26" s="48">
        <v>400000</v>
      </c>
      <c r="S26" s="60">
        <v>3.5</v>
      </c>
    </row>
    <row r="27" spans="2:7" ht="17.25">
      <c r="B27" s="34" t="s">
        <v>8</v>
      </c>
      <c r="C27" s="10">
        <f t="shared" si="0"/>
        <v>1.55</v>
      </c>
      <c r="D27" s="14">
        <v>155000</v>
      </c>
      <c r="F27" s="10">
        <v>1.67</v>
      </c>
      <c r="G27" s="9">
        <f t="shared" si="1"/>
        <v>200400</v>
      </c>
    </row>
    <row r="28" spans="1:7" ht="14.25">
      <c r="A28" s="17"/>
      <c r="B28" s="17"/>
      <c r="C28" s="17"/>
      <c r="D28" s="17"/>
      <c r="F28" s="17"/>
      <c r="G28" s="17"/>
    </row>
    <row r="29" spans="1:7" ht="17.25">
      <c r="A29" s="35" t="s">
        <v>14</v>
      </c>
      <c r="B29" s="34" t="s">
        <v>6</v>
      </c>
      <c r="C29" s="10">
        <f aca="true" t="shared" si="2" ref="C29:C34">+D29/$D$4</f>
        <v>1.2</v>
      </c>
      <c r="D29" s="14">
        <v>120000</v>
      </c>
      <c r="F29" s="10">
        <v>1.31</v>
      </c>
      <c r="G29" s="9">
        <f aca="true" t="shared" si="3" ref="G29:G34">+$G$4*F29*100000</f>
        <v>157200</v>
      </c>
    </row>
    <row r="30" spans="1:7" ht="17.25">
      <c r="A30" s="39" t="s">
        <v>15</v>
      </c>
      <c r="B30" s="40" t="s">
        <v>6</v>
      </c>
      <c r="C30" s="15">
        <f t="shared" si="2"/>
        <v>1.3</v>
      </c>
      <c r="D30" s="16">
        <v>130000</v>
      </c>
      <c r="F30" s="15">
        <v>1.4</v>
      </c>
      <c r="G30" s="16">
        <f t="shared" si="3"/>
        <v>168000</v>
      </c>
    </row>
    <row r="31" spans="2:7" ht="17.25">
      <c r="B31" s="34">
        <v>1400</v>
      </c>
      <c r="C31" s="10">
        <f t="shared" si="2"/>
        <v>1.32</v>
      </c>
      <c r="D31" s="14">
        <v>132000</v>
      </c>
      <c r="F31" s="10">
        <v>1.44</v>
      </c>
      <c r="G31" s="9">
        <f t="shared" si="3"/>
        <v>172800</v>
      </c>
    </row>
    <row r="32" spans="1:7" ht="17.25">
      <c r="A32" s="39" t="s">
        <v>15</v>
      </c>
      <c r="B32" s="40">
        <v>1400</v>
      </c>
      <c r="C32" s="15">
        <f t="shared" si="2"/>
        <v>1.4</v>
      </c>
      <c r="D32" s="16">
        <v>140000</v>
      </c>
      <c r="F32" s="15">
        <v>1.6</v>
      </c>
      <c r="G32" s="16">
        <f t="shared" si="3"/>
        <v>192000</v>
      </c>
    </row>
    <row r="33" spans="2:7" ht="17.25">
      <c r="B33" s="34">
        <v>1600</v>
      </c>
      <c r="C33" s="10">
        <f t="shared" si="2"/>
        <v>1.6</v>
      </c>
      <c r="D33" s="14">
        <v>160000</v>
      </c>
      <c r="F33" s="10">
        <v>1.77</v>
      </c>
      <c r="G33" s="9">
        <f t="shared" si="3"/>
        <v>212400</v>
      </c>
    </row>
    <row r="34" spans="2:7" ht="17.25">
      <c r="B34" s="34">
        <v>2000</v>
      </c>
      <c r="C34" s="10">
        <f t="shared" si="2"/>
        <v>1.7</v>
      </c>
      <c r="D34" s="14">
        <v>170000</v>
      </c>
      <c r="F34" s="10">
        <v>1.96</v>
      </c>
      <c r="G34" s="9">
        <f t="shared" si="3"/>
        <v>235200</v>
      </c>
    </row>
    <row r="35" spans="1:7" ht="14.25">
      <c r="A35" s="17"/>
      <c r="B35" s="17"/>
      <c r="C35" s="17"/>
      <c r="D35" s="17"/>
      <c r="F35" s="17"/>
      <c r="G35" s="17"/>
    </row>
    <row r="36" spans="1:7" ht="17.25">
      <c r="A36" s="35" t="s">
        <v>16</v>
      </c>
      <c r="B36" s="34" t="s">
        <v>6</v>
      </c>
      <c r="C36" s="10">
        <f>+D36/$D$4</f>
        <v>1.4</v>
      </c>
      <c r="D36" s="14">
        <v>140000</v>
      </c>
      <c r="F36" s="10">
        <v>1.62</v>
      </c>
      <c r="G36" s="9">
        <f>+$G$4*F36*100000</f>
        <v>194400</v>
      </c>
    </row>
    <row r="37" spans="1:7" ht="17.25">
      <c r="A37" s="41" t="s">
        <v>17</v>
      </c>
      <c r="B37" s="40">
        <v>1000</v>
      </c>
      <c r="C37" s="15">
        <v>1.6</v>
      </c>
      <c r="D37" s="18"/>
      <c r="F37" s="15">
        <v>1.7</v>
      </c>
      <c r="G37" s="16">
        <f>+$G$4*F37*100000</f>
        <v>204000</v>
      </c>
    </row>
    <row r="38" spans="2:7" ht="17.25">
      <c r="B38" s="34">
        <v>1400</v>
      </c>
      <c r="C38" s="10">
        <f>+D38/$D$4</f>
        <v>1.55</v>
      </c>
      <c r="D38" s="14">
        <v>155000</v>
      </c>
      <c r="F38" s="10">
        <v>1.78</v>
      </c>
      <c r="G38" s="9">
        <f>+$G$4*F38*100000</f>
        <v>213600</v>
      </c>
    </row>
    <row r="39" spans="2:7" ht="17.25">
      <c r="B39" s="34" t="s">
        <v>7</v>
      </c>
      <c r="C39" s="10">
        <f>+D39/$D$4</f>
        <v>1.75</v>
      </c>
      <c r="D39" s="14">
        <v>175000</v>
      </c>
      <c r="F39" s="10">
        <v>2.18</v>
      </c>
      <c r="G39" s="9">
        <f>+$G$4*F39*100000</f>
        <v>261600</v>
      </c>
    </row>
    <row r="40" spans="2:7" ht="17.25">
      <c r="B40" s="34" t="s">
        <v>8</v>
      </c>
      <c r="C40" s="10">
        <f>+D40/$D$4</f>
        <v>1.95</v>
      </c>
      <c r="D40" s="14">
        <v>195000</v>
      </c>
      <c r="F40" s="10">
        <v>2.42</v>
      </c>
      <c r="G40" s="9">
        <f>+$G$4*F40*100000</f>
        <v>290400</v>
      </c>
    </row>
    <row r="41" spans="1:7" ht="14.25">
      <c r="A41" s="18"/>
      <c r="B41" s="18"/>
      <c r="C41" s="18"/>
      <c r="D41" s="18"/>
      <c r="F41" s="18"/>
      <c r="G41" s="18"/>
    </row>
    <row r="42" spans="1:7" ht="17.25">
      <c r="A42" s="35" t="s">
        <v>18</v>
      </c>
      <c r="B42" s="34" t="s">
        <v>6</v>
      </c>
      <c r="C42" s="10">
        <f>+D42/$D$4</f>
        <v>1.6</v>
      </c>
      <c r="D42" s="14">
        <v>160000</v>
      </c>
      <c r="F42" s="10">
        <v>1.92</v>
      </c>
      <c r="G42" s="9">
        <f>+$G$4*F42*100000</f>
        <v>230399.99999999997</v>
      </c>
    </row>
    <row r="43" spans="2:7" ht="17.25">
      <c r="B43" s="34">
        <v>1400</v>
      </c>
      <c r="C43" s="10">
        <f>+D43/$D$4</f>
        <v>1.75</v>
      </c>
      <c r="D43" s="14">
        <v>175000</v>
      </c>
      <c r="F43" s="10">
        <v>2.11</v>
      </c>
      <c r="G43" s="9">
        <f>+$G$4*F43*100000</f>
        <v>253199.99999999997</v>
      </c>
    </row>
    <row r="44" spans="2:7" ht="17.25">
      <c r="B44" s="40">
        <v>1400</v>
      </c>
      <c r="C44" s="10"/>
      <c r="D44" s="18"/>
      <c r="F44" s="15">
        <v>2.4</v>
      </c>
      <c r="G44" s="16">
        <f>+$G$4*F44*100000</f>
        <v>288000</v>
      </c>
    </row>
    <row r="45" spans="1:7" ht="17.25">
      <c r="A45" s="39" t="s">
        <v>19</v>
      </c>
      <c r="B45" s="34" t="s">
        <v>7</v>
      </c>
      <c r="C45" s="10">
        <f>+D45/$D$4</f>
        <v>2</v>
      </c>
      <c r="D45" s="14">
        <v>200000</v>
      </c>
      <c r="F45" s="10">
        <v>2.58</v>
      </c>
      <c r="G45" s="9">
        <f>+$G$4*F45*100000</f>
        <v>309600</v>
      </c>
    </row>
    <row r="46" spans="1:7" ht="17.25">
      <c r="A46" s="39" t="s">
        <v>20</v>
      </c>
      <c r="B46" s="34" t="s">
        <v>8</v>
      </c>
      <c r="C46" s="10">
        <f>+D46/$D$4</f>
        <v>2.2</v>
      </c>
      <c r="D46" s="14">
        <v>220000</v>
      </c>
      <c r="F46" s="10">
        <v>2.87</v>
      </c>
      <c r="G46" s="9">
        <f>+$G$4*F46*100000</f>
        <v>344400</v>
      </c>
    </row>
    <row r="47" spans="1:7" ht="17.25">
      <c r="A47" s="37"/>
      <c r="B47" s="38"/>
      <c r="C47" s="12"/>
      <c r="D47" s="13"/>
      <c r="F47" s="50"/>
      <c r="G47" s="13"/>
    </row>
    <row r="48" spans="1:7" ht="15">
      <c r="A48" s="42" t="s">
        <v>21</v>
      </c>
      <c r="B48" s="38"/>
      <c r="C48" s="4" t="s">
        <v>1</v>
      </c>
      <c r="D48" s="5"/>
      <c r="F48" s="4" t="s">
        <v>36</v>
      </c>
      <c r="G48" s="5"/>
    </row>
    <row r="49" spans="1:7" ht="17.25">
      <c r="A49" s="43" t="s">
        <v>22</v>
      </c>
      <c r="B49" s="38"/>
      <c r="C49" s="18"/>
      <c r="D49" s="13"/>
      <c r="F49" s="51"/>
      <c r="G49" s="13"/>
    </row>
    <row r="50" spans="1:7" ht="17.25">
      <c r="A50" s="43" t="s">
        <v>22</v>
      </c>
      <c r="B50" s="38"/>
      <c r="C50" s="18"/>
      <c r="D50" s="13"/>
      <c r="F50" s="51"/>
      <c r="G50" s="13"/>
    </row>
    <row r="51" spans="1:7" ht="17.25">
      <c r="A51" s="43" t="s">
        <v>22</v>
      </c>
      <c r="B51" s="38"/>
      <c r="C51" s="18"/>
      <c r="D51" s="13"/>
      <c r="F51" s="51"/>
      <c r="G51" s="13"/>
    </row>
    <row r="52" spans="1:7" ht="17.25">
      <c r="A52" s="36"/>
      <c r="B52" s="34"/>
      <c r="C52" s="19"/>
      <c r="D52" s="9"/>
      <c r="F52" s="52"/>
      <c r="G52" s="9"/>
    </row>
    <row r="53" spans="1:7" ht="17.25">
      <c r="A53" s="36" t="s">
        <v>5</v>
      </c>
      <c r="B53" s="34" t="s">
        <v>6</v>
      </c>
      <c r="C53" s="10">
        <f aca="true" t="shared" si="4" ref="C53:C76">+D53/$D$4</f>
        <v>0.98</v>
      </c>
      <c r="D53" s="9">
        <v>98000</v>
      </c>
      <c r="F53" s="7">
        <v>0.88</v>
      </c>
      <c r="G53" s="9">
        <f aca="true" t="shared" si="5" ref="G53:G76">+$G$4*F53*100000</f>
        <v>105600</v>
      </c>
    </row>
    <row r="54" spans="1:7" ht="17.25">
      <c r="A54" s="36" t="s">
        <v>5</v>
      </c>
      <c r="B54" s="34">
        <v>1400</v>
      </c>
      <c r="C54" s="10">
        <f t="shared" si="4"/>
        <v>1.08</v>
      </c>
      <c r="D54" s="9">
        <v>108000</v>
      </c>
      <c r="F54" s="7">
        <v>0.97</v>
      </c>
      <c r="G54" s="9">
        <f t="shared" si="5"/>
        <v>116399.99999999999</v>
      </c>
    </row>
    <row r="55" spans="1:7" ht="17.25">
      <c r="A55" s="36" t="s">
        <v>5</v>
      </c>
      <c r="B55" s="34" t="s">
        <v>7</v>
      </c>
      <c r="C55" s="10">
        <f t="shared" si="4"/>
        <v>1.27</v>
      </c>
      <c r="D55" s="9">
        <v>127000</v>
      </c>
      <c r="F55" s="7">
        <v>1.2</v>
      </c>
      <c r="G55" s="9">
        <f t="shared" si="5"/>
        <v>144000</v>
      </c>
    </row>
    <row r="56" spans="1:7" ht="17.25">
      <c r="A56" s="36" t="s">
        <v>5</v>
      </c>
      <c r="B56" s="34" t="s">
        <v>8</v>
      </c>
      <c r="C56" s="10">
        <f t="shared" si="4"/>
        <v>1.35</v>
      </c>
      <c r="D56" s="9">
        <v>135000</v>
      </c>
      <c r="F56" s="7">
        <v>1.32</v>
      </c>
      <c r="G56" s="9">
        <f t="shared" si="5"/>
        <v>158400</v>
      </c>
    </row>
    <row r="57" spans="1:7" ht="17.25">
      <c r="A57" s="36"/>
      <c r="B57" s="34"/>
      <c r="C57" s="20"/>
      <c r="D57" s="21"/>
      <c r="F57" s="20"/>
      <c r="G57" s="21"/>
    </row>
    <row r="58" spans="1:7" ht="17.25">
      <c r="A58" s="36" t="s">
        <v>9</v>
      </c>
      <c r="B58" s="34" t="s">
        <v>6</v>
      </c>
      <c r="C58" s="10">
        <f t="shared" si="4"/>
        <v>0.68</v>
      </c>
      <c r="D58" s="9">
        <v>68000</v>
      </c>
      <c r="F58" s="7">
        <v>0.62</v>
      </c>
      <c r="G58" s="9">
        <f t="shared" si="5"/>
        <v>74400</v>
      </c>
    </row>
    <row r="59" spans="1:7" ht="17.25">
      <c r="A59" s="36" t="s">
        <v>9</v>
      </c>
      <c r="B59" s="34">
        <v>1400</v>
      </c>
      <c r="C59" s="10">
        <f t="shared" si="4"/>
        <v>0.74</v>
      </c>
      <c r="D59" s="9">
        <v>74000</v>
      </c>
      <c r="F59" s="7">
        <v>0.68</v>
      </c>
      <c r="G59" s="9">
        <f t="shared" si="5"/>
        <v>81600</v>
      </c>
    </row>
    <row r="60" spans="1:7" ht="17.25">
      <c r="A60" s="36" t="s">
        <v>9</v>
      </c>
      <c r="B60" s="34" t="s">
        <v>7</v>
      </c>
      <c r="C60" s="10">
        <f t="shared" si="4"/>
        <v>0.88</v>
      </c>
      <c r="D60" s="9">
        <v>88000</v>
      </c>
      <c r="F60" s="7">
        <v>0.84</v>
      </c>
      <c r="G60" s="9">
        <f t="shared" si="5"/>
        <v>100800</v>
      </c>
    </row>
    <row r="61" spans="1:7" ht="17.25">
      <c r="A61" s="36" t="s">
        <v>9</v>
      </c>
      <c r="B61" s="34" t="s">
        <v>8</v>
      </c>
      <c r="C61" s="10">
        <f t="shared" si="4"/>
        <v>0.95</v>
      </c>
      <c r="D61" s="9">
        <v>95000</v>
      </c>
      <c r="F61" s="7">
        <v>0.92</v>
      </c>
      <c r="G61" s="9">
        <f t="shared" si="5"/>
        <v>110400.00000000001</v>
      </c>
    </row>
    <row r="62" spans="1:7" ht="17.25">
      <c r="A62" s="36"/>
      <c r="B62" s="34"/>
      <c r="C62" s="20"/>
      <c r="D62" s="21"/>
      <c r="F62" s="20"/>
      <c r="G62" s="21"/>
    </row>
    <row r="63" spans="1:7" ht="17.25">
      <c r="A63" s="36" t="s">
        <v>23</v>
      </c>
      <c r="B63" s="34" t="s">
        <v>6</v>
      </c>
      <c r="C63" s="10">
        <f t="shared" si="4"/>
        <v>0.38</v>
      </c>
      <c r="D63" s="9">
        <v>38000</v>
      </c>
      <c r="F63" s="7">
        <v>0.37</v>
      </c>
      <c r="G63" s="9">
        <f t="shared" si="5"/>
        <v>44400</v>
      </c>
    </row>
    <row r="64" spans="1:7" ht="17.25">
      <c r="A64" s="36" t="s">
        <v>23</v>
      </c>
      <c r="B64" s="34">
        <v>1400</v>
      </c>
      <c r="C64" s="10">
        <f t="shared" si="4"/>
        <v>0.42</v>
      </c>
      <c r="D64" s="9">
        <v>42000</v>
      </c>
      <c r="F64" s="7">
        <v>0.41</v>
      </c>
      <c r="G64" s="9">
        <f t="shared" si="5"/>
        <v>49199.99999999999</v>
      </c>
    </row>
    <row r="65" spans="1:7" ht="17.25">
      <c r="A65" s="36" t="s">
        <v>23</v>
      </c>
      <c r="B65" s="34" t="s">
        <v>7</v>
      </c>
      <c r="C65" s="10">
        <f t="shared" si="4"/>
        <v>0.5</v>
      </c>
      <c r="D65" s="9">
        <v>50000</v>
      </c>
      <c r="F65" s="7">
        <v>0.5</v>
      </c>
      <c r="G65" s="9">
        <f t="shared" si="5"/>
        <v>60000</v>
      </c>
    </row>
    <row r="66" spans="1:7" ht="17.25">
      <c r="A66" s="36" t="s">
        <v>23</v>
      </c>
      <c r="B66" s="34" t="s">
        <v>8</v>
      </c>
      <c r="C66" s="10">
        <f t="shared" si="4"/>
        <v>0.57</v>
      </c>
      <c r="D66" s="9">
        <v>57000</v>
      </c>
      <c r="F66" s="7">
        <v>0.55</v>
      </c>
      <c r="G66" s="9">
        <f t="shared" si="5"/>
        <v>66000</v>
      </c>
    </row>
    <row r="67" spans="1:7" ht="17.25">
      <c r="A67" s="36"/>
      <c r="B67" s="34"/>
      <c r="C67" s="20"/>
      <c r="D67" s="21"/>
      <c r="F67" s="20"/>
      <c r="G67" s="21"/>
    </row>
    <row r="68" spans="1:7" ht="17.25">
      <c r="A68" s="36" t="s">
        <v>24</v>
      </c>
      <c r="B68" s="34" t="s">
        <v>6</v>
      </c>
      <c r="C68" s="10">
        <f t="shared" si="4"/>
        <v>0.42</v>
      </c>
      <c r="D68" s="9">
        <v>42000</v>
      </c>
      <c r="F68" s="7">
        <v>0.39</v>
      </c>
      <c r="G68" s="9">
        <f t="shared" si="5"/>
        <v>46800</v>
      </c>
    </row>
    <row r="69" spans="1:7" ht="17.25">
      <c r="A69" s="36" t="s">
        <v>24</v>
      </c>
      <c r="B69" s="34">
        <v>1400</v>
      </c>
      <c r="C69" s="10">
        <f t="shared" si="4"/>
        <v>0.46</v>
      </c>
      <c r="D69" s="9">
        <v>46000</v>
      </c>
      <c r="F69" s="7">
        <v>0.43</v>
      </c>
      <c r="G69" s="9">
        <f t="shared" si="5"/>
        <v>51600</v>
      </c>
    </row>
    <row r="70" spans="1:7" ht="17.25">
      <c r="A70" s="36" t="s">
        <v>24</v>
      </c>
      <c r="B70" s="34" t="s">
        <v>7</v>
      </c>
      <c r="C70" s="10">
        <f t="shared" si="4"/>
        <v>0.55</v>
      </c>
      <c r="D70" s="9">
        <v>55000</v>
      </c>
      <c r="F70" s="7">
        <v>0.52</v>
      </c>
      <c r="G70" s="9">
        <f t="shared" si="5"/>
        <v>62400</v>
      </c>
    </row>
    <row r="71" spans="1:7" ht="17.25">
      <c r="A71" s="36" t="s">
        <v>24</v>
      </c>
      <c r="B71" s="34" t="s">
        <v>8</v>
      </c>
      <c r="C71" s="10">
        <f t="shared" si="4"/>
        <v>0.63</v>
      </c>
      <c r="D71" s="9">
        <v>63000</v>
      </c>
      <c r="F71" s="7">
        <v>0.57</v>
      </c>
      <c r="G71" s="9">
        <f t="shared" si="5"/>
        <v>68400</v>
      </c>
    </row>
    <row r="72" spans="1:7" ht="17.25">
      <c r="A72" s="36"/>
      <c r="B72" s="34"/>
      <c r="C72" s="22"/>
      <c r="D72" s="21"/>
      <c r="F72" s="22"/>
      <c r="G72" s="21"/>
    </row>
    <row r="73" spans="1:7" ht="17.25">
      <c r="A73" s="36" t="s">
        <v>25</v>
      </c>
      <c r="B73" s="34" t="s">
        <v>6</v>
      </c>
      <c r="C73" s="10">
        <f t="shared" si="4"/>
        <v>0.37</v>
      </c>
      <c r="D73" s="14">
        <v>37000</v>
      </c>
      <c r="F73" s="148">
        <v>0.4</v>
      </c>
      <c r="G73" s="9">
        <f t="shared" si="5"/>
        <v>48000</v>
      </c>
    </row>
    <row r="74" spans="1:7" ht="17.25">
      <c r="A74" s="36" t="s">
        <v>25</v>
      </c>
      <c r="B74" s="34">
        <v>1400</v>
      </c>
      <c r="C74" s="10">
        <f t="shared" si="4"/>
        <v>0.41</v>
      </c>
      <c r="D74" s="14">
        <v>41000</v>
      </c>
      <c r="F74" s="148">
        <v>0.44</v>
      </c>
      <c r="G74" s="9">
        <f t="shared" si="5"/>
        <v>52800</v>
      </c>
    </row>
    <row r="75" spans="1:7" ht="17.25">
      <c r="A75" s="36" t="s">
        <v>25</v>
      </c>
      <c r="B75" s="34" t="s">
        <v>7</v>
      </c>
      <c r="C75" s="10">
        <f t="shared" si="4"/>
        <v>0.48</v>
      </c>
      <c r="D75" s="14">
        <v>48000</v>
      </c>
      <c r="F75" s="148">
        <v>0.54</v>
      </c>
      <c r="G75" s="9">
        <f t="shared" si="5"/>
        <v>64800</v>
      </c>
    </row>
    <row r="76" spans="1:7" ht="17.25">
      <c r="A76" s="36" t="s">
        <v>25</v>
      </c>
      <c r="B76" s="34" t="s">
        <v>8</v>
      </c>
      <c r="C76" s="10">
        <f t="shared" si="4"/>
        <v>0.52</v>
      </c>
      <c r="D76" s="14">
        <v>52000</v>
      </c>
      <c r="F76" s="148">
        <v>0.6</v>
      </c>
      <c r="G76" s="9">
        <f t="shared" si="5"/>
        <v>72000</v>
      </c>
    </row>
    <row r="77" spans="1:7" ht="17.25">
      <c r="A77" s="43"/>
      <c r="B77" s="38"/>
      <c r="C77" s="23"/>
      <c r="D77" s="13"/>
      <c r="F77" s="149"/>
      <c r="G77" s="13"/>
    </row>
    <row r="78" spans="1:7" ht="15">
      <c r="A78" s="44" t="s">
        <v>26</v>
      </c>
      <c r="B78" s="34"/>
      <c r="C78" s="4" t="s">
        <v>1</v>
      </c>
      <c r="D78" s="5"/>
      <c r="F78" s="150" t="s">
        <v>36</v>
      </c>
      <c r="G78" s="5"/>
    </row>
    <row r="79" spans="1:7" ht="17.25">
      <c r="A79" s="45" t="s">
        <v>22</v>
      </c>
      <c r="B79" s="46" t="s">
        <v>27</v>
      </c>
      <c r="C79" s="24"/>
      <c r="D79" s="14"/>
      <c r="F79" s="7">
        <v>0.81</v>
      </c>
      <c r="G79" s="9">
        <f>+$G$4*F79*100000</f>
        <v>97200</v>
      </c>
    </row>
    <row r="80" spans="1:7" ht="17.25">
      <c r="A80" s="45" t="s">
        <v>22</v>
      </c>
      <c r="B80" s="46"/>
      <c r="C80" s="24"/>
      <c r="D80" s="14"/>
      <c r="F80" s="151"/>
      <c r="G80" s="14"/>
    </row>
    <row r="81" spans="1:7" ht="17.25">
      <c r="A81" s="45" t="s">
        <v>22</v>
      </c>
      <c r="B81" s="46"/>
      <c r="C81" s="24"/>
      <c r="D81" s="14"/>
      <c r="F81" s="151"/>
      <c r="G81" s="14"/>
    </row>
    <row r="82" spans="1:7" ht="17.25">
      <c r="A82" s="36"/>
      <c r="B82" s="34"/>
      <c r="C82" s="19"/>
      <c r="D82" s="9"/>
      <c r="F82" s="20"/>
      <c r="G82" s="9"/>
    </row>
    <row r="83" spans="1:7" ht="17.25">
      <c r="A83" s="36" t="s">
        <v>5</v>
      </c>
      <c r="B83" s="34" t="s">
        <v>6</v>
      </c>
      <c r="C83" s="10">
        <f aca="true" t="shared" si="6" ref="C83:C96">+D83/$D$4</f>
        <v>0.9</v>
      </c>
      <c r="D83" s="9">
        <v>90000</v>
      </c>
      <c r="F83" s="7">
        <v>0.81</v>
      </c>
      <c r="G83" s="9">
        <f aca="true" t="shared" si="7" ref="G83:G96">+$G$4*F83*100000</f>
        <v>97200</v>
      </c>
    </row>
    <row r="84" spans="1:7" ht="18" thickBot="1">
      <c r="A84" s="36" t="s">
        <v>5</v>
      </c>
      <c r="B84" s="34">
        <v>1400</v>
      </c>
      <c r="C84" s="10">
        <f t="shared" si="6"/>
        <v>0.99</v>
      </c>
      <c r="D84" s="9">
        <v>99000</v>
      </c>
      <c r="F84" s="7">
        <v>0.9</v>
      </c>
      <c r="G84" s="9">
        <f t="shared" si="7"/>
        <v>108000</v>
      </c>
    </row>
    <row r="85" spans="1:7" ht="21.75" thickBot="1" thickTop="1">
      <c r="A85" s="36" t="s">
        <v>5</v>
      </c>
      <c r="B85" s="34" t="s">
        <v>7</v>
      </c>
      <c r="C85" s="10">
        <f t="shared" si="6"/>
        <v>1.17</v>
      </c>
      <c r="D85" s="25">
        <v>117000</v>
      </c>
      <c r="F85" s="153">
        <v>1.08</v>
      </c>
      <c r="G85" s="25">
        <f>+$G$4*F85*100000</f>
        <v>129600</v>
      </c>
    </row>
    <row r="86" spans="1:7" ht="18" thickTop="1">
      <c r="A86" s="36" t="s">
        <v>5</v>
      </c>
      <c r="B86" s="34" t="s">
        <v>8</v>
      </c>
      <c r="C86" s="10">
        <f t="shared" si="6"/>
        <v>1.3</v>
      </c>
      <c r="D86" s="9">
        <v>130000</v>
      </c>
      <c r="F86" s="7">
        <v>1.22</v>
      </c>
      <c r="G86" s="9">
        <f t="shared" si="7"/>
        <v>146400</v>
      </c>
    </row>
    <row r="87" spans="1:7" ht="17.25">
      <c r="A87" s="36"/>
      <c r="B87" s="34"/>
      <c r="C87" s="19"/>
      <c r="D87" s="26"/>
      <c r="F87" s="20"/>
      <c r="G87" s="26"/>
    </row>
    <row r="88" spans="1:7" ht="17.25">
      <c r="A88" s="36" t="s">
        <v>9</v>
      </c>
      <c r="B88" s="34" t="s">
        <v>6</v>
      </c>
      <c r="C88" s="10">
        <f t="shared" si="6"/>
        <v>0.62</v>
      </c>
      <c r="D88" s="9">
        <v>62000</v>
      </c>
      <c r="F88" s="7">
        <v>0.57</v>
      </c>
      <c r="G88" s="9">
        <f t="shared" si="7"/>
        <v>68400</v>
      </c>
    </row>
    <row r="89" spans="1:7" ht="17.25">
      <c r="A89" s="36" t="s">
        <v>9</v>
      </c>
      <c r="B89" s="34">
        <v>1400</v>
      </c>
      <c r="C89" s="10">
        <f t="shared" si="6"/>
        <v>0.68</v>
      </c>
      <c r="D89" s="9">
        <v>68000</v>
      </c>
      <c r="F89" s="7">
        <v>0.63</v>
      </c>
      <c r="G89" s="9">
        <f t="shared" si="7"/>
        <v>75600</v>
      </c>
    </row>
    <row r="90" spans="1:7" ht="17.25">
      <c r="A90" s="36" t="s">
        <v>9</v>
      </c>
      <c r="B90" s="34" t="s">
        <v>7</v>
      </c>
      <c r="C90" s="10">
        <f t="shared" si="6"/>
        <v>0.8</v>
      </c>
      <c r="D90" s="9">
        <v>80000</v>
      </c>
      <c r="F90" s="7">
        <v>0.76</v>
      </c>
      <c r="G90" s="9">
        <f t="shared" si="7"/>
        <v>91199.99999999999</v>
      </c>
    </row>
    <row r="91" spans="1:7" ht="17.25">
      <c r="A91" s="36" t="s">
        <v>9</v>
      </c>
      <c r="B91" s="34" t="s">
        <v>8</v>
      </c>
      <c r="C91" s="10">
        <f t="shared" si="6"/>
        <v>0.86</v>
      </c>
      <c r="D91" s="9">
        <v>86000</v>
      </c>
      <c r="F91" s="7">
        <v>0.85</v>
      </c>
      <c r="G91" s="9">
        <f t="shared" si="7"/>
        <v>102000</v>
      </c>
    </row>
    <row r="92" spans="1:7" ht="17.25">
      <c r="A92" s="36"/>
      <c r="B92" s="34"/>
      <c r="C92" s="10"/>
      <c r="D92" s="27"/>
      <c r="F92" s="20"/>
      <c r="G92" s="27"/>
    </row>
    <row r="93" spans="1:7" ht="17.25">
      <c r="A93" s="36" t="s">
        <v>10</v>
      </c>
      <c r="B93" s="34" t="s">
        <v>6</v>
      </c>
      <c r="C93" s="10">
        <f t="shared" si="6"/>
        <v>0.35</v>
      </c>
      <c r="D93" s="9">
        <v>35000</v>
      </c>
      <c r="F93" s="7">
        <v>0.34</v>
      </c>
      <c r="G93" s="9">
        <f t="shared" si="7"/>
        <v>40800</v>
      </c>
    </row>
    <row r="94" spans="1:7" ht="17.25">
      <c r="A94" s="36" t="s">
        <v>10</v>
      </c>
      <c r="B94" s="34">
        <v>1400</v>
      </c>
      <c r="C94" s="10">
        <f t="shared" si="6"/>
        <v>0.38</v>
      </c>
      <c r="D94" s="9">
        <v>38000</v>
      </c>
      <c r="F94" s="7">
        <v>0.38</v>
      </c>
      <c r="G94" s="9">
        <f t="shared" si="7"/>
        <v>45599.99999999999</v>
      </c>
    </row>
    <row r="95" spans="1:7" ht="17.25">
      <c r="A95" s="36" t="s">
        <v>10</v>
      </c>
      <c r="B95" s="34" t="s">
        <v>7</v>
      </c>
      <c r="C95" s="10">
        <f t="shared" si="6"/>
        <v>0.44</v>
      </c>
      <c r="D95" s="9">
        <v>44000</v>
      </c>
      <c r="F95" s="7">
        <v>0.45</v>
      </c>
      <c r="G95" s="9">
        <f t="shared" si="7"/>
        <v>54000</v>
      </c>
    </row>
    <row r="96" spans="1:7" ht="17.25">
      <c r="A96" s="36" t="s">
        <v>10</v>
      </c>
      <c r="B96" s="34" t="s">
        <v>8</v>
      </c>
      <c r="C96" s="10">
        <f t="shared" si="6"/>
        <v>0.52</v>
      </c>
      <c r="D96" s="9">
        <v>52000</v>
      </c>
      <c r="F96" s="7">
        <v>0.51</v>
      </c>
      <c r="G96" s="9">
        <f t="shared" si="7"/>
        <v>61200</v>
      </c>
    </row>
    <row r="97" spans="1:7" ht="17.25">
      <c r="A97" s="43"/>
      <c r="B97" s="38"/>
      <c r="C97" s="23"/>
      <c r="D97" s="28"/>
      <c r="F97" s="149"/>
      <c r="G97" s="28"/>
    </row>
    <row r="98" spans="1:7" ht="15">
      <c r="A98" s="44" t="s">
        <v>28</v>
      </c>
      <c r="B98" s="34"/>
      <c r="C98" s="4" t="s">
        <v>1</v>
      </c>
      <c r="D98" s="5"/>
      <c r="F98" s="150" t="s">
        <v>36</v>
      </c>
      <c r="G98" s="5"/>
    </row>
    <row r="99" spans="1:7" ht="17.25">
      <c r="A99" s="36" t="s">
        <v>5</v>
      </c>
      <c r="B99" s="34" t="s">
        <v>6</v>
      </c>
      <c r="C99" s="10">
        <f aca="true" t="shared" si="8" ref="C99:C105">+D99/$D$4</f>
        <v>0</v>
      </c>
      <c r="D99" s="29"/>
      <c r="F99" s="10">
        <v>0.4</v>
      </c>
      <c r="G99" s="29">
        <f>+$G$4*F99*100000</f>
        <v>48000</v>
      </c>
    </row>
    <row r="100" spans="1:7" ht="17.25">
      <c r="A100" s="36" t="s">
        <v>5</v>
      </c>
      <c r="B100" s="34">
        <v>1400</v>
      </c>
      <c r="C100" s="10">
        <f t="shared" si="8"/>
        <v>0</v>
      </c>
      <c r="D100" s="29"/>
      <c r="F100" s="10">
        <v>0.44</v>
      </c>
      <c r="G100" s="29">
        <f>+$G$4*F100*100000</f>
        <v>52800</v>
      </c>
    </row>
    <row r="101" spans="1:7" ht="17.25">
      <c r="A101" s="36" t="s">
        <v>5</v>
      </c>
      <c r="B101" s="34" t="s">
        <v>7</v>
      </c>
      <c r="C101" s="10">
        <f t="shared" si="8"/>
        <v>0</v>
      </c>
      <c r="D101" s="29"/>
      <c r="F101" s="10">
        <v>0.48</v>
      </c>
      <c r="G101" s="29">
        <f>+$G$4*F101*100000</f>
        <v>57599.99999999999</v>
      </c>
    </row>
    <row r="102" spans="1:7" ht="17.25">
      <c r="A102" s="36"/>
      <c r="B102" s="34"/>
      <c r="C102" s="19"/>
      <c r="D102" s="30"/>
      <c r="F102" s="52"/>
      <c r="G102" s="30"/>
    </row>
    <row r="103" spans="1:7" ht="17.25">
      <c r="A103" s="36" t="s">
        <v>29</v>
      </c>
      <c r="B103" s="34" t="s">
        <v>6</v>
      </c>
      <c r="C103" s="10">
        <f t="shared" si="8"/>
        <v>0.4</v>
      </c>
      <c r="D103" s="29">
        <v>40000</v>
      </c>
      <c r="F103" s="10">
        <v>0.37</v>
      </c>
      <c r="G103" s="29">
        <f>+$G$4*F103*100000</f>
        <v>44400</v>
      </c>
    </row>
    <row r="104" spans="1:7" ht="17.25">
      <c r="A104" s="36" t="s">
        <v>29</v>
      </c>
      <c r="B104" s="34">
        <v>1400</v>
      </c>
      <c r="C104" s="10">
        <f t="shared" si="8"/>
        <v>0.42</v>
      </c>
      <c r="D104" s="29">
        <v>42000</v>
      </c>
      <c r="F104" s="10">
        <v>0.39</v>
      </c>
      <c r="G104" s="29">
        <f>+$G$4*F104*100000</f>
        <v>46800</v>
      </c>
    </row>
    <row r="105" spans="1:7" ht="17.25">
      <c r="A105" s="36" t="s">
        <v>29</v>
      </c>
      <c r="B105" s="34" t="s">
        <v>7</v>
      </c>
      <c r="C105" s="10">
        <f t="shared" si="8"/>
        <v>0.48</v>
      </c>
      <c r="D105" s="29">
        <v>48000</v>
      </c>
      <c r="F105" s="10">
        <v>0.45</v>
      </c>
      <c r="G105" s="29">
        <f>+$G$4*F105*100000</f>
        <v>54000</v>
      </c>
    </row>
    <row r="106" spans="1:7" ht="17.25">
      <c r="A106" s="43"/>
      <c r="B106" s="38"/>
      <c r="C106" s="23"/>
      <c r="D106" s="31"/>
      <c r="F106" s="152"/>
      <c r="G106" s="31"/>
    </row>
    <row r="107" spans="1:7" ht="17.25">
      <c r="A107" s="44" t="s">
        <v>30</v>
      </c>
      <c r="B107" s="34"/>
      <c r="C107" s="19"/>
      <c r="D107" s="30"/>
      <c r="F107" s="52"/>
      <c r="G107" s="30"/>
    </row>
    <row r="108" spans="1:7" ht="17.25">
      <c r="A108" s="36" t="s">
        <v>5</v>
      </c>
      <c r="B108" s="34" t="s">
        <v>6</v>
      </c>
      <c r="C108" s="10">
        <f aca="true" t="shared" si="9" ref="C108:C114">+D108/$D$4</f>
        <v>0.41</v>
      </c>
      <c r="D108" s="29">
        <v>41000</v>
      </c>
      <c r="F108" s="10">
        <v>0.38</v>
      </c>
      <c r="G108" s="29">
        <f>+$G$4*F108*100000</f>
        <v>45599.99999999999</v>
      </c>
    </row>
    <row r="109" spans="1:7" ht="17.25">
      <c r="A109" s="36" t="s">
        <v>5</v>
      </c>
      <c r="B109" s="34">
        <v>1400</v>
      </c>
      <c r="C109" s="10">
        <f t="shared" si="9"/>
        <v>0.45</v>
      </c>
      <c r="D109" s="29">
        <v>45000</v>
      </c>
      <c r="F109" s="10">
        <v>0.42</v>
      </c>
      <c r="G109" s="29">
        <f>+$G$4*F109*100000</f>
        <v>50400</v>
      </c>
    </row>
    <row r="110" spans="1:7" ht="17.25">
      <c r="A110" s="36" t="s">
        <v>5</v>
      </c>
      <c r="B110" s="34" t="s">
        <v>7</v>
      </c>
      <c r="C110" s="10">
        <f t="shared" si="9"/>
        <v>0.48</v>
      </c>
      <c r="D110" s="29">
        <v>48000</v>
      </c>
      <c r="F110" s="10">
        <v>0.45</v>
      </c>
      <c r="G110" s="29">
        <f>+$G$4*F110*100000</f>
        <v>54000</v>
      </c>
    </row>
    <row r="111" spans="1:7" ht="17.25">
      <c r="A111" s="36"/>
      <c r="B111" s="34"/>
      <c r="C111" s="19"/>
      <c r="D111" s="30"/>
      <c r="F111" s="52"/>
      <c r="G111" s="30"/>
    </row>
    <row r="112" spans="1:7" ht="17.25">
      <c r="A112" s="36" t="s">
        <v>29</v>
      </c>
      <c r="B112" s="34" t="s">
        <v>6</v>
      </c>
      <c r="C112" s="10">
        <f t="shared" si="9"/>
        <v>0.34</v>
      </c>
      <c r="D112" s="29">
        <v>34000</v>
      </c>
      <c r="F112" s="10">
        <v>0.31</v>
      </c>
      <c r="G112" s="29">
        <f>+$G$4*F112*100000</f>
        <v>37200</v>
      </c>
    </row>
    <row r="113" spans="1:7" ht="17.25">
      <c r="A113" s="36" t="s">
        <v>29</v>
      </c>
      <c r="B113" s="34">
        <v>1400</v>
      </c>
      <c r="C113" s="10">
        <f t="shared" si="9"/>
        <v>0.35</v>
      </c>
      <c r="D113" s="29">
        <v>35000</v>
      </c>
      <c r="F113" s="10">
        <v>0.32</v>
      </c>
      <c r="G113" s="29">
        <f>+$G$4*F113*100000</f>
        <v>38400</v>
      </c>
    </row>
    <row r="114" spans="1:7" ht="17.25">
      <c r="A114" s="36" t="s">
        <v>29</v>
      </c>
      <c r="B114" s="34" t="s">
        <v>7</v>
      </c>
      <c r="C114" s="10">
        <f t="shared" si="9"/>
        <v>0.38</v>
      </c>
      <c r="D114" s="29">
        <v>38000</v>
      </c>
      <c r="F114" s="10">
        <v>0.35</v>
      </c>
      <c r="G114" s="29">
        <f>+$G$4*F114*100000</f>
        <v>42000</v>
      </c>
    </row>
    <row r="115" spans="1:7" ht="14.25">
      <c r="A115" s="43"/>
      <c r="B115" s="38"/>
      <c r="F115" s="37"/>
      <c r="G115" s="37"/>
    </row>
  </sheetData>
  <sheetProtection/>
  <mergeCells count="1">
    <mergeCell ref="J5:K5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fitToHeight="2" fitToWidth="1" horizontalDpi="600" verticalDpi="6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L22" sqref="L22"/>
    </sheetView>
  </sheetViews>
  <sheetFormatPr defaultColWidth="11.421875" defaultRowHeight="15"/>
  <cols>
    <col min="1" max="1" width="10.00390625" style="84" customWidth="1"/>
    <col min="2" max="2" width="10.421875" style="84" customWidth="1"/>
    <col min="3" max="3" width="18.140625" style="84" customWidth="1"/>
    <col min="4" max="4" width="13.140625" style="84" customWidth="1"/>
    <col min="5" max="5" width="14.28125" style="84" customWidth="1"/>
    <col min="6" max="6" width="14.140625" style="84" customWidth="1"/>
    <col min="7" max="7" width="14.7109375" style="84" customWidth="1"/>
    <col min="8" max="8" width="13.140625" style="84" customWidth="1"/>
    <col min="9" max="9" width="11.7109375" style="84" customWidth="1"/>
    <col min="10" max="10" width="12.57421875" style="84" customWidth="1"/>
    <col min="11" max="11" width="12.7109375" style="84" customWidth="1"/>
    <col min="12" max="16384" width="11.421875" style="84" customWidth="1"/>
  </cols>
  <sheetData>
    <row r="1" ht="24.75" thickBot="1">
      <c r="B1" s="137" t="s">
        <v>83</v>
      </c>
    </row>
    <row r="2" spans="3:4" ht="24.75" thickBot="1">
      <c r="C2" s="121">
        <v>2016</v>
      </c>
      <c r="D2" s="138" t="s">
        <v>97</v>
      </c>
    </row>
    <row r="3" ht="17.25">
      <c r="B3" s="87" t="s">
        <v>89</v>
      </c>
    </row>
    <row r="4" spans="3:8" ht="17.25" customHeight="1">
      <c r="C4" s="99" t="s">
        <v>71</v>
      </c>
      <c r="D4" s="125" t="s">
        <v>82</v>
      </c>
      <c r="F4" s="127"/>
      <c r="G4" s="139" t="s">
        <v>98</v>
      </c>
      <c r="H4" s="127"/>
    </row>
    <row r="5" spans="3:11" ht="17.25" customHeight="1">
      <c r="C5" s="99"/>
      <c r="D5" s="125"/>
      <c r="F5" s="127"/>
      <c r="G5" s="140" t="s">
        <v>52</v>
      </c>
      <c r="H5" s="140" t="s">
        <v>55</v>
      </c>
      <c r="I5" s="141"/>
      <c r="J5" s="140" t="s">
        <v>1</v>
      </c>
      <c r="K5" s="140" t="s">
        <v>36</v>
      </c>
    </row>
    <row r="6" spans="3:11" ht="17.25">
      <c r="C6" s="142" t="s">
        <v>81</v>
      </c>
      <c r="D6" s="126">
        <v>100</v>
      </c>
      <c r="F6" s="97" t="s">
        <v>67</v>
      </c>
      <c r="G6" s="92">
        <v>0.74</v>
      </c>
      <c r="H6" s="92">
        <v>0.66</v>
      </c>
      <c r="I6" s="143"/>
      <c r="J6" s="93">
        <v>0.9</v>
      </c>
      <c r="K6" s="92">
        <v>0.81</v>
      </c>
    </row>
    <row r="7" spans="3:11" ht="18" thickBot="1">
      <c r="C7" s="142" t="s">
        <v>80</v>
      </c>
      <c r="D7" s="126">
        <v>110</v>
      </c>
      <c r="E7" s="144" t="s">
        <v>86</v>
      </c>
      <c r="F7" s="95">
        <v>0.1</v>
      </c>
      <c r="G7" s="93">
        <v>0.81</v>
      </c>
      <c r="H7" s="93">
        <v>0.73</v>
      </c>
      <c r="I7" s="145" t="s">
        <v>99</v>
      </c>
      <c r="J7" s="93">
        <v>0.99</v>
      </c>
      <c r="K7" s="93">
        <v>0.9</v>
      </c>
    </row>
    <row r="8" spans="1:11" ht="24.75" thickBot="1">
      <c r="A8" s="128" t="s">
        <v>87</v>
      </c>
      <c r="B8" s="129"/>
      <c r="C8" s="146" t="s">
        <v>66</v>
      </c>
      <c r="D8" s="126">
        <v>135</v>
      </c>
      <c r="E8" s="144" t="s">
        <v>86</v>
      </c>
      <c r="F8" s="95">
        <v>0.35</v>
      </c>
      <c r="G8" s="96">
        <v>1</v>
      </c>
      <c r="H8" s="96">
        <v>0.9</v>
      </c>
      <c r="I8" s="145" t="s">
        <v>100</v>
      </c>
      <c r="J8" s="96">
        <v>1.2</v>
      </c>
      <c r="K8" s="96">
        <v>1.08</v>
      </c>
    </row>
    <row r="9" spans="3:11" ht="17.25">
      <c r="C9" s="142" t="s">
        <v>8</v>
      </c>
      <c r="D9" s="126">
        <v>150</v>
      </c>
      <c r="E9" s="144" t="s">
        <v>86</v>
      </c>
      <c r="F9" s="95">
        <v>0.5</v>
      </c>
      <c r="G9" s="93">
        <v>1.11</v>
      </c>
      <c r="H9" s="93">
        <v>1</v>
      </c>
      <c r="I9" s="145" t="s">
        <v>64</v>
      </c>
      <c r="J9" s="93">
        <v>1.35</v>
      </c>
      <c r="K9" s="93">
        <v>1.22</v>
      </c>
    </row>
    <row r="10" ht="17.25">
      <c r="B10" s="87"/>
    </row>
    <row r="11" ht="17.25">
      <c r="B11" s="87" t="s">
        <v>101</v>
      </c>
    </row>
    <row r="12" spans="7:11" ht="12.75">
      <c r="G12" s="140" t="s">
        <v>52</v>
      </c>
      <c r="H12" s="140" t="s">
        <v>55</v>
      </c>
      <c r="K12" s="140" t="s">
        <v>36</v>
      </c>
    </row>
    <row r="13" spans="6:11" ht="17.25">
      <c r="F13" s="142" t="s">
        <v>81</v>
      </c>
      <c r="G13" s="93">
        <v>0.8</v>
      </c>
      <c r="H13" s="93">
        <v>0.9</v>
      </c>
      <c r="J13" s="142" t="s">
        <v>102</v>
      </c>
      <c r="K13" s="92">
        <v>0.81</v>
      </c>
    </row>
    <row r="14" spans="6:8" ht="17.25">
      <c r="F14" s="142" t="s">
        <v>80</v>
      </c>
      <c r="G14" s="93">
        <v>0.88</v>
      </c>
      <c r="H14" s="93">
        <v>0.99</v>
      </c>
    </row>
    <row r="15" spans="6:8" ht="17.25">
      <c r="F15" s="142">
        <v>1600</v>
      </c>
      <c r="G15" s="93">
        <v>1.08</v>
      </c>
      <c r="H15" s="93">
        <v>1.2</v>
      </c>
    </row>
    <row r="16" ht="17.25">
      <c r="B16" s="130" t="s">
        <v>90</v>
      </c>
    </row>
    <row r="17" spans="2:10" ht="15">
      <c r="B17" s="120" t="s">
        <v>64</v>
      </c>
      <c r="C17" s="99" t="s">
        <v>88</v>
      </c>
      <c r="F17" s="120" t="s">
        <v>64</v>
      </c>
      <c r="G17" s="119" t="s">
        <v>33</v>
      </c>
      <c r="I17" s="120" t="s">
        <v>64</v>
      </c>
      <c r="J17" s="90" t="s">
        <v>91</v>
      </c>
    </row>
    <row r="18" spans="2:10" ht="17.25">
      <c r="B18" s="118">
        <v>3</v>
      </c>
      <c r="C18" s="131">
        <v>1</v>
      </c>
      <c r="F18" s="118">
        <v>3</v>
      </c>
      <c r="G18" s="131">
        <v>1</v>
      </c>
      <c r="I18" s="118">
        <v>3</v>
      </c>
      <c r="J18" s="131" t="s">
        <v>92</v>
      </c>
    </row>
    <row r="19" spans="2:10" ht="17.25">
      <c r="B19" s="117">
        <v>4</v>
      </c>
      <c r="C19" s="131">
        <v>0.7</v>
      </c>
      <c r="F19" s="117">
        <v>4</v>
      </c>
      <c r="G19" s="131">
        <v>0.8</v>
      </c>
      <c r="I19" s="117">
        <v>4</v>
      </c>
      <c r="J19" s="131" t="s">
        <v>93</v>
      </c>
    </row>
    <row r="20" spans="2:10" ht="17.25">
      <c r="B20" s="117">
        <v>5</v>
      </c>
      <c r="C20" s="131">
        <v>0.42</v>
      </c>
      <c r="F20" s="117">
        <v>5</v>
      </c>
      <c r="G20" s="131">
        <v>0.6</v>
      </c>
      <c r="I20" s="117"/>
      <c r="J20" s="131" t="s">
        <v>94</v>
      </c>
    </row>
    <row r="21" spans="1:2" ht="12.75">
      <c r="A21" s="103"/>
      <c r="B21" s="103"/>
    </row>
    <row r="22" spans="1:4" ht="12.75">
      <c r="A22" s="103"/>
      <c r="D22" s="147" t="s">
        <v>67</v>
      </c>
    </row>
    <row r="23" spans="2:6" ht="24">
      <c r="B23" s="132"/>
      <c r="C23" s="133" t="s">
        <v>79</v>
      </c>
      <c r="D23" s="109">
        <v>0.25</v>
      </c>
      <c r="E23" s="134" t="s">
        <v>78</v>
      </c>
      <c r="F23" s="107"/>
    </row>
    <row r="24" spans="1:7" ht="24">
      <c r="A24" s="103"/>
      <c r="D24" s="116" t="s">
        <v>77</v>
      </c>
      <c r="E24" s="113">
        <v>0.1</v>
      </c>
      <c r="F24" s="112" t="s">
        <v>103</v>
      </c>
      <c r="G24" s="111"/>
    </row>
    <row r="25" spans="1:8" ht="24">
      <c r="A25" s="103"/>
      <c r="E25" s="115" t="s">
        <v>14</v>
      </c>
      <c r="F25" s="113">
        <v>0.3</v>
      </c>
      <c r="G25" s="112" t="s">
        <v>103</v>
      </c>
      <c r="H25" s="111"/>
    </row>
    <row r="26" spans="1:9" ht="24">
      <c r="A26" s="103"/>
      <c r="F26" s="114" t="s">
        <v>76</v>
      </c>
      <c r="G26" s="113">
        <v>0.6</v>
      </c>
      <c r="H26" s="112" t="s">
        <v>103</v>
      </c>
      <c r="I26" s="111"/>
    </row>
    <row r="27" spans="1:10" ht="24">
      <c r="A27" s="103"/>
      <c r="G27" s="110" t="s">
        <v>18</v>
      </c>
      <c r="H27" s="109">
        <v>0.9</v>
      </c>
      <c r="I27" s="108" t="s">
        <v>103</v>
      </c>
      <c r="J27" s="107"/>
    </row>
    <row r="28" spans="1:7" ht="9" customHeight="1">
      <c r="A28" s="103"/>
      <c r="E28" s="106"/>
      <c r="F28" s="105"/>
      <c r="G28" s="104"/>
    </row>
    <row r="29" spans="1:10" ht="12.75">
      <c r="A29" s="103"/>
      <c r="D29" s="90" t="s">
        <v>70</v>
      </c>
      <c r="E29" s="90" t="s">
        <v>75</v>
      </c>
      <c r="F29" s="90" t="s">
        <v>4</v>
      </c>
      <c r="G29" s="90" t="s">
        <v>74</v>
      </c>
      <c r="H29" s="90" t="s">
        <v>14</v>
      </c>
      <c r="I29" s="90" t="s">
        <v>16</v>
      </c>
      <c r="J29" s="90" t="s">
        <v>18</v>
      </c>
    </row>
    <row r="30" spans="3:10" ht="21">
      <c r="C30" s="102"/>
      <c r="D30" s="101"/>
      <c r="E30" s="95">
        <v>0.1</v>
      </c>
      <c r="F30" s="95">
        <v>0.25</v>
      </c>
      <c r="G30" s="95">
        <v>0.1</v>
      </c>
      <c r="H30" s="95">
        <v>0.3</v>
      </c>
      <c r="I30" s="95">
        <v>0.6</v>
      </c>
      <c r="J30" s="95">
        <v>0.9</v>
      </c>
    </row>
    <row r="31" spans="3:10" ht="12.75">
      <c r="C31" s="100" t="s">
        <v>73</v>
      </c>
      <c r="D31" s="89"/>
      <c r="E31" s="98" t="s">
        <v>72</v>
      </c>
      <c r="F31" s="98" t="s">
        <v>72</v>
      </c>
      <c r="G31" s="98" t="s">
        <v>72</v>
      </c>
      <c r="H31" s="98" t="s">
        <v>72</v>
      </c>
      <c r="I31" s="98" t="s">
        <v>72</v>
      </c>
      <c r="J31" s="98" t="s">
        <v>72</v>
      </c>
    </row>
    <row r="32" spans="3:10" ht="12.75">
      <c r="C32" s="99" t="s">
        <v>71</v>
      </c>
      <c r="D32" s="89"/>
      <c r="E32" s="98" t="s">
        <v>70</v>
      </c>
      <c r="F32" s="98" t="s">
        <v>69</v>
      </c>
      <c r="G32" s="98" t="s">
        <v>68</v>
      </c>
      <c r="H32" s="98" t="s">
        <v>68</v>
      </c>
      <c r="I32" s="98" t="s">
        <v>68</v>
      </c>
      <c r="J32" s="98" t="s">
        <v>68</v>
      </c>
    </row>
    <row r="33" spans="1:10" ht="17.25">
      <c r="A33" s="97" t="s">
        <v>67</v>
      </c>
      <c r="C33" s="91" t="s">
        <v>6</v>
      </c>
      <c r="D33" s="92">
        <v>0.74</v>
      </c>
      <c r="E33" s="92">
        <v>0.81</v>
      </c>
      <c r="F33" s="92">
        <v>1.01</v>
      </c>
      <c r="G33" s="92">
        <v>1.11</v>
      </c>
      <c r="H33" s="92">
        <v>1.31</v>
      </c>
      <c r="I33" s="93">
        <v>1.62</v>
      </c>
      <c r="J33" s="92">
        <v>1.92</v>
      </c>
    </row>
    <row r="34" spans="1:10" ht="18" thickBot="1">
      <c r="A34" s="95">
        <v>0.1</v>
      </c>
      <c r="B34" s="94" t="s">
        <v>65</v>
      </c>
      <c r="C34" s="91">
        <v>1400</v>
      </c>
      <c r="D34" s="93">
        <v>0.81</v>
      </c>
      <c r="E34" s="92">
        <v>0.89</v>
      </c>
      <c r="F34" s="92">
        <v>1.11</v>
      </c>
      <c r="G34" s="92">
        <v>1.22</v>
      </c>
      <c r="H34" s="93">
        <v>1.44</v>
      </c>
      <c r="I34" s="93">
        <v>1.78</v>
      </c>
      <c r="J34" s="93">
        <v>2.11</v>
      </c>
    </row>
    <row r="35" spans="1:10" ht="24.75" thickBot="1">
      <c r="A35" s="95">
        <v>0.35</v>
      </c>
      <c r="B35" s="94" t="s">
        <v>65</v>
      </c>
      <c r="C35" s="91" t="s">
        <v>66</v>
      </c>
      <c r="D35" s="96">
        <f>0.74*1.35</f>
        <v>0.999</v>
      </c>
      <c r="E35" s="93">
        <v>1.1</v>
      </c>
      <c r="F35" s="92">
        <v>1.36</v>
      </c>
      <c r="G35" s="93">
        <v>1.5</v>
      </c>
      <c r="H35" s="93">
        <v>1.77</v>
      </c>
      <c r="I35" s="93">
        <v>2.18</v>
      </c>
      <c r="J35" s="92">
        <v>2.58</v>
      </c>
    </row>
    <row r="36" spans="1:10" ht="17.25">
      <c r="A36" s="95">
        <v>0.5</v>
      </c>
      <c r="B36" s="94" t="s">
        <v>65</v>
      </c>
      <c r="C36" s="91" t="s">
        <v>8</v>
      </c>
      <c r="D36" s="93">
        <f>0.74*1.5</f>
        <v>1.1099999999999999</v>
      </c>
      <c r="E36" s="92">
        <v>1.21</v>
      </c>
      <c r="F36" s="92">
        <v>1.51</v>
      </c>
      <c r="G36" s="93">
        <v>1.67</v>
      </c>
      <c r="H36" s="93">
        <v>1.96</v>
      </c>
      <c r="I36" s="93">
        <v>2.42</v>
      </c>
      <c r="J36" s="92">
        <v>2.87</v>
      </c>
    </row>
    <row r="37" spans="3:8" ht="17.25">
      <c r="C37" s="91"/>
      <c r="E37" s="87"/>
      <c r="F37" s="87"/>
      <c r="G37" s="87"/>
      <c r="H37" s="88"/>
    </row>
    <row r="38" spans="3:8" ht="17.25">
      <c r="C38" s="136" t="s">
        <v>95</v>
      </c>
      <c r="E38" s="87"/>
      <c r="F38" s="87"/>
      <c r="G38" s="87"/>
      <c r="H38" s="88"/>
    </row>
    <row r="39" spans="4:8" ht="17.25">
      <c r="D39" s="136" t="s">
        <v>96</v>
      </c>
      <c r="E39" s="87"/>
      <c r="F39" s="87"/>
      <c r="G39" s="87"/>
      <c r="H39" s="88"/>
    </row>
    <row r="40" spans="3:8" ht="17.25">
      <c r="C40" s="91"/>
      <c r="E40" s="87"/>
      <c r="F40" s="87"/>
      <c r="G40" s="87"/>
      <c r="H40" s="88"/>
    </row>
    <row r="41" spans="2:6" ht="15">
      <c r="B41" s="86" t="s">
        <v>63</v>
      </c>
      <c r="C41" s="85"/>
      <c r="D41" s="85"/>
      <c r="E41" s="85"/>
      <c r="F41" s="85"/>
    </row>
    <row r="42" spans="2:6" ht="15">
      <c r="B42" s="86" t="s">
        <v>62</v>
      </c>
      <c r="C42" s="85"/>
      <c r="D42" s="85"/>
      <c r="E42" s="85"/>
      <c r="F42" s="85"/>
    </row>
  </sheetData>
  <sheetProtection/>
  <printOptions horizontalCentered="1" verticalCentered="1"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W7ULTIMATE</dc:creator>
  <cp:keywords/>
  <dc:description/>
  <cp:lastModifiedBy>Comisariato</cp:lastModifiedBy>
  <cp:lastPrinted>2015-09-12T21:07:06Z</cp:lastPrinted>
  <dcterms:created xsi:type="dcterms:W3CDTF">2015-08-26T03:13:54Z</dcterms:created>
  <dcterms:modified xsi:type="dcterms:W3CDTF">2015-09-12T21:08:36Z</dcterms:modified>
  <cp:category/>
  <cp:version/>
  <cp:contentType/>
  <cp:contentStatus/>
</cp:coreProperties>
</file>